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145228C0-EE3A-4363-A37B-EEE9EC35E46A}" xr6:coauthVersionLast="41" xr6:coauthVersionMax="41" xr10:uidLastSave="{00000000-0000-0000-0000-000000000000}"/>
  <bookViews>
    <workbookView xWindow="-120" yWindow="-120" windowWidth="29040" windowHeight="15840" tabRatio="765" firstSheet="1" activeTab="1" xr2:uid="{00000000-000D-0000-FFFF-FFFF00000000}"/>
  </bookViews>
  <sheets>
    <sheet name="Instructions" sheetId="84" state="hidden" r:id="rId1"/>
    <sheet name="المخلص" sheetId="156" r:id="rId2"/>
    <sheet name="1- رأس المال" sheetId="99" r:id="rId3"/>
    <sheet name="جدول رقم (2) - مخاطر السوق (2)" sheetId="164" state="hidden" r:id="rId4"/>
    <sheet name="2- مخاطر السوق" sheetId="134" r:id="rId5"/>
    <sheet name="2أ- أسعار الفائدة - خاصة" sheetId="158" r:id="rId6"/>
    <sheet name="2ب - أسعار الفائدة - عامة" sheetId="159" r:id="rId7"/>
    <sheet name="2ج - أدوات الملكية" sheetId="160" r:id="rId8"/>
    <sheet name="2د - أسعار الصرف" sheetId="161" r:id="rId9"/>
    <sheet name="2هـ - أسعار السلع" sheetId="162" r:id="rId10"/>
    <sheet name="2و - عقود الخيار" sheetId="163" r:id="rId11"/>
    <sheet name="3 - مخاطر التشغيل" sheetId="142" r:id="rId12"/>
    <sheet name="4 - مخاطر الاستثمار" sheetId="152" r:id="rId13"/>
    <sheet name="5 - مخاطر الائتمان" sheetId="154" r:id="rId14"/>
    <sheet name="6 - مخاطر الطرف" sheetId="157" r:id="rId15"/>
    <sheet name="7 - الأصول المدارة" sheetId="147" r:id="rId16"/>
    <sheet name="8 - الإنكشافات الأخر" sheetId="153" r:id="rId17"/>
    <sheet name="9 - البنية التحتية" sheetId="149" r:id="rId18"/>
  </sheets>
  <definedNames>
    <definedName name="_xlnm.Print_Area" localSheetId="2">'1- رأس المال'!$A$1:$D$34</definedName>
    <definedName name="_xlnm.Print_Area" localSheetId="4">'2- مخاطر السوق'!$A$1:$E$14</definedName>
    <definedName name="_xlnm.Print_Area" localSheetId="5">'2أ- أسعار الفائدة - خاصة'!$A$1:$H$23</definedName>
    <definedName name="_xlnm.Print_Area" localSheetId="6">'2ب - أسعار الفائدة - عامة'!$A$1:$F$29</definedName>
    <definedName name="_xlnm.Print_Area" localSheetId="7">'2ج - أدوات الملكية'!$A$1:$K$29</definedName>
    <definedName name="_xlnm.Print_Area" localSheetId="8">'2د - أسعار الصرف'!$A$1:$H$25</definedName>
    <definedName name="_xlnm.Print_Area" localSheetId="9">'2هـ - أسعار السلع'!$A$1:$J$25</definedName>
    <definedName name="_xlnm.Print_Area" localSheetId="10">'2و - عقود الخيار'!$A$1:$J$22</definedName>
    <definedName name="_xlnm.Print_Area" localSheetId="0">Instructions!$B$1:$C$29</definedName>
    <definedName name="_xlnm.Print_Area" localSheetId="3">'جدول رقم (2) - مخاطر السوق (2)'!$A$1:$BF$30</definedName>
    <definedName name="Z_8026A37D_DE07_4A23_9834_F50B04B9D4BE_.wvu.PrintArea" localSheetId="0" hidden="1">Instructions!$B$1:$C$29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59" l="1"/>
  <c r="F8" i="159"/>
  <c r="D23" i="159"/>
  <c r="F23" i="159" s="1"/>
  <c r="F7" i="159"/>
  <c r="G6" i="158"/>
  <c r="P24" i="164" l="1"/>
  <c r="O24" i="164"/>
  <c r="Q23" i="164"/>
  <c r="S23" i="164" s="1"/>
  <c r="Q22" i="164"/>
  <c r="S22" i="164" s="1"/>
  <c r="S21" i="164"/>
  <c r="Q21" i="164"/>
  <c r="Q20" i="164"/>
  <c r="S20" i="164" s="1"/>
  <c r="AP19" i="164"/>
  <c r="AO19" i="164"/>
  <c r="Q19" i="164"/>
  <c r="S19" i="164" s="1"/>
  <c r="Q18" i="164"/>
  <c r="S18" i="164" s="1"/>
  <c r="AT17" i="164"/>
  <c r="AR17" i="164"/>
  <c r="AS17" i="164" s="1"/>
  <c r="AU17" i="164" s="1"/>
  <c r="AQ17" i="164"/>
  <c r="S17" i="164"/>
  <c r="Q17" i="164"/>
  <c r="BC16" i="164"/>
  <c r="BA16" i="164"/>
  <c r="AT16" i="164"/>
  <c r="AR16" i="164"/>
  <c r="AS16" i="164" s="1"/>
  <c r="AU16" i="164" s="1"/>
  <c r="AQ16" i="164"/>
  <c r="Q16" i="164"/>
  <c r="S16" i="164" s="1"/>
  <c r="BE15" i="164"/>
  <c r="BE16" i="164" s="1"/>
  <c r="BD15" i="164"/>
  <c r="BC15" i="164"/>
  <c r="BB15" i="164"/>
  <c r="BB16" i="164" s="1"/>
  <c r="BA15" i="164"/>
  <c r="AZ15" i="164"/>
  <c r="AZ16" i="164" s="1"/>
  <c r="AR15" i="164"/>
  <c r="AS15" i="164" s="1"/>
  <c r="AQ15" i="164"/>
  <c r="AT15" i="164" s="1"/>
  <c r="BF14" i="164"/>
  <c r="AR14" i="164"/>
  <c r="AS14" i="164" s="1"/>
  <c r="AQ14" i="164"/>
  <c r="AT14" i="164" s="1"/>
  <c r="X14" i="164"/>
  <c r="W14" i="164"/>
  <c r="V14" i="164"/>
  <c r="U14" i="164"/>
  <c r="Q14" i="164"/>
  <c r="S14" i="164" s="1"/>
  <c r="L14" i="164"/>
  <c r="BF13" i="164"/>
  <c r="AR13" i="164"/>
  <c r="AS13" i="164" s="1"/>
  <c r="AQ13" i="164"/>
  <c r="AT13" i="164" s="1"/>
  <c r="AK13" i="164"/>
  <c r="AK18" i="164" s="1"/>
  <c r="Q13" i="164"/>
  <c r="S13" i="164" s="1"/>
  <c r="L13" i="164"/>
  <c r="BF12" i="164"/>
  <c r="BF15" i="164" s="1"/>
  <c r="AR12" i="164"/>
  <c r="AS12" i="164" s="1"/>
  <c r="AQ12" i="164"/>
  <c r="AT12" i="164" s="1"/>
  <c r="AK12" i="164"/>
  <c r="AA12" i="164"/>
  <c r="Z12" i="164"/>
  <c r="AB12" i="164" s="1"/>
  <c r="AC12" i="164" s="1"/>
  <c r="Y12" i="164"/>
  <c r="S12" i="164"/>
  <c r="Q12" i="164"/>
  <c r="L12" i="164"/>
  <c r="BF11" i="164"/>
  <c r="AT11" i="164"/>
  <c r="AR11" i="164"/>
  <c r="AS11" i="164" s="1"/>
  <c r="AU11" i="164" s="1"/>
  <c r="AQ11" i="164"/>
  <c r="AK11" i="164"/>
  <c r="AB11" i="164"/>
  <c r="AA11" i="164"/>
  <c r="AC11" i="164" s="1"/>
  <c r="Z11" i="164"/>
  <c r="Y11" i="164"/>
  <c r="L11" i="164"/>
  <c r="BE10" i="164"/>
  <c r="BC10" i="164"/>
  <c r="BB10" i="164"/>
  <c r="BA10" i="164"/>
  <c r="AZ10" i="164"/>
  <c r="AR10" i="164"/>
  <c r="AS10" i="164" s="1"/>
  <c r="AQ10" i="164"/>
  <c r="AT10" i="164" s="1"/>
  <c r="AK10" i="164"/>
  <c r="AA10" i="164"/>
  <c r="Z10" i="164"/>
  <c r="AB10" i="164" s="1"/>
  <c r="AC10" i="164" s="1"/>
  <c r="Y10" i="164"/>
  <c r="Q10" i="164"/>
  <c r="S10" i="164" s="1"/>
  <c r="L10" i="164"/>
  <c r="E10" i="164"/>
  <c r="BD9" i="164"/>
  <c r="BF9" i="164" s="1"/>
  <c r="AS9" i="164"/>
  <c r="AU9" i="164" s="1"/>
  <c r="AR9" i="164"/>
  <c r="AQ9" i="164"/>
  <c r="AT9" i="164" s="1"/>
  <c r="AK9" i="164"/>
  <c r="AB9" i="164"/>
  <c r="Z9" i="164"/>
  <c r="Y9" i="164"/>
  <c r="AA9" i="164" s="1"/>
  <c r="AC9" i="164" s="1"/>
  <c r="Q9" i="164"/>
  <c r="S9" i="164" s="1"/>
  <c r="L9" i="164"/>
  <c r="E9" i="164"/>
  <c r="BD8" i="164"/>
  <c r="BF8" i="164" s="1"/>
  <c r="AT8" i="164"/>
  <c r="AS8" i="164"/>
  <c r="AU8" i="164" s="1"/>
  <c r="AR8" i="164"/>
  <c r="AQ8" i="164"/>
  <c r="AK8" i="164"/>
  <c r="AA8" i="164"/>
  <c r="Z8" i="164"/>
  <c r="AB8" i="164" s="1"/>
  <c r="Y8" i="164"/>
  <c r="S8" i="164"/>
  <c r="Q8" i="164"/>
  <c r="L8" i="164"/>
  <c r="E8" i="164"/>
  <c r="BD7" i="164"/>
  <c r="BF7" i="164" s="1"/>
  <c r="AR7" i="164"/>
  <c r="AS7" i="164" s="1"/>
  <c r="AU7" i="164" s="1"/>
  <c r="AQ7" i="164"/>
  <c r="AT7" i="164" s="1"/>
  <c r="AK7" i="164"/>
  <c r="AK15" i="164" s="1"/>
  <c r="AA7" i="164"/>
  <c r="Z7" i="164"/>
  <c r="AB7" i="164" s="1"/>
  <c r="AC7" i="164" s="1"/>
  <c r="Y7" i="164"/>
  <c r="Q7" i="164"/>
  <c r="S7" i="164" s="1"/>
  <c r="L7" i="164"/>
  <c r="E7" i="164"/>
  <c r="BD6" i="164"/>
  <c r="BF6" i="164" s="1"/>
  <c r="AR6" i="164"/>
  <c r="AR19" i="164" s="1"/>
  <c r="AQ6" i="164"/>
  <c r="AQ19" i="164" s="1"/>
  <c r="AK6" i="164"/>
  <c r="AK16" i="164" s="1"/>
  <c r="Z6" i="164"/>
  <c r="Z14" i="164" s="1"/>
  <c r="Y6" i="164"/>
  <c r="AA6" i="164" s="1"/>
  <c r="L6" i="164"/>
  <c r="L15" i="164" s="1"/>
  <c r="C6" i="164" s="1"/>
  <c r="E6" i="164" s="1"/>
  <c r="E11" i="164" s="1"/>
  <c r="E13" i="164" s="1"/>
  <c r="I15" i="163"/>
  <c r="H15" i="163"/>
  <c r="G15" i="163"/>
  <c r="F15" i="163"/>
  <c r="E15" i="163"/>
  <c r="E16" i="163" s="1"/>
  <c r="D15" i="163"/>
  <c r="J14" i="163"/>
  <c r="J13" i="163"/>
  <c r="J12" i="163"/>
  <c r="J11" i="163"/>
  <c r="I10" i="163"/>
  <c r="G10" i="163"/>
  <c r="F10" i="163"/>
  <c r="E10" i="163"/>
  <c r="D10" i="163"/>
  <c r="H9" i="163"/>
  <c r="J9" i="163" s="1"/>
  <c r="H8" i="163"/>
  <c r="J8" i="163" s="1"/>
  <c r="H7" i="163"/>
  <c r="J7" i="163" s="1"/>
  <c r="H6" i="163"/>
  <c r="J6" i="163" s="1"/>
  <c r="D19" i="162"/>
  <c r="C19" i="162"/>
  <c r="F17" i="162"/>
  <c r="G17" i="162" s="1"/>
  <c r="E17" i="162"/>
  <c r="H17" i="162" s="1"/>
  <c r="F16" i="162"/>
  <c r="G16" i="162" s="1"/>
  <c r="E16" i="162"/>
  <c r="H16" i="162" s="1"/>
  <c r="F15" i="162"/>
  <c r="G15" i="162" s="1"/>
  <c r="E15" i="162"/>
  <c r="H15" i="162" s="1"/>
  <c r="F14" i="162"/>
  <c r="G14" i="162" s="1"/>
  <c r="E14" i="162"/>
  <c r="H14" i="162" s="1"/>
  <c r="F13" i="162"/>
  <c r="G13" i="162" s="1"/>
  <c r="E13" i="162"/>
  <c r="H13" i="162" s="1"/>
  <c r="F12" i="162"/>
  <c r="G12" i="162" s="1"/>
  <c r="E12" i="162"/>
  <c r="H12" i="162" s="1"/>
  <c r="F11" i="162"/>
  <c r="G11" i="162" s="1"/>
  <c r="E11" i="162"/>
  <c r="H11" i="162" s="1"/>
  <c r="F10" i="162"/>
  <c r="G10" i="162" s="1"/>
  <c r="E10" i="162"/>
  <c r="H10" i="162" s="1"/>
  <c r="F9" i="162"/>
  <c r="G9" i="162" s="1"/>
  <c r="E9" i="162"/>
  <c r="H9" i="162" s="1"/>
  <c r="F8" i="162"/>
  <c r="G8" i="162" s="1"/>
  <c r="E8" i="162"/>
  <c r="H8" i="162" s="1"/>
  <c r="F7" i="162"/>
  <c r="G7" i="162" s="1"/>
  <c r="E7" i="162"/>
  <c r="H7" i="162" s="1"/>
  <c r="F6" i="162"/>
  <c r="E6" i="162"/>
  <c r="G13" i="161"/>
  <c r="G18" i="161" s="1"/>
  <c r="G12" i="161"/>
  <c r="G11" i="161"/>
  <c r="G10" i="161"/>
  <c r="G9" i="161"/>
  <c r="G8" i="161"/>
  <c r="G7" i="161"/>
  <c r="G6" i="161"/>
  <c r="G15" i="161" s="1"/>
  <c r="E14" i="160"/>
  <c r="D14" i="160"/>
  <c r="C14" i="160"/>
  <c r="B14" i="160"/>
  <c r="G12" i="160"/>
  <c r="I12" i="160" s="1"/>
  <c r="F12" i="160"/>
  <c r="H12" i="160" s="1"/>
  <c r="G11" i="160"/>
  <c r="I11" i="160" s="1"/>
  <c r="F11" i="160"/>
  <c r="H11" i="160" s="1"/>
  <c r="G10" i="160"/>
  <c r="I10" i="160" s="1"/>
  <c r="F10" i="160"/>
  <c r="H10" i="160" s="1"/>
  <c r="G9" i="160"/>
  <c r="I9" i="160" s="1"/>
  <c r="F9" i="160"/>
  <c r="H9" i="160" s="1"/>
  <c r="G8" i="160"/>
  <c r="I8" i="160" s="1"/>
  <c r="F8" i="160"/>
  <c r="H8" i="160" s="1"/>
  <c r="J8" i="160" s="1"/>
  <c r="H7" i="160"/>
  <c r="G7" i="160"/>
  <c r="I7" i="160" s="1"/>
  <c r="F7" i="160"/>
  <c r="G6" i="160"/>
  <c r="F6" i="160"/>
  <c r="C24" i="159"/>
  <c r="B24" i="159"/>
  <c r="D22" i="159"/>
  <c r="F22" i="159" s="1"/>
  <c r="D21" i="159"/>
  <c r="F21" i="159" s="1"/>
  <c r="D20" i="159"/>
  <c r="F20" i="159" s="1"/>
  <c r="D19" i="159"/>
  <c r="F19" i="159" s="1"/>
  <c r="D18" i="159"/>
  <c r="F18" i="159" s="1"/>
  <c r="D17" i="159"/>
  <c r="D16" i="159"/>
  <c r="F16" i="159" s="1"/>
  <c r="D14" i="159"/>
  <c r="F14" i="159" s="1"/>
  <c r="D13" i="159"/>
  <c r="F13" i="159" s="1"/>
  <c r="D12" i="159"/>
  <c r="F12" i="159" s="1"/>
  <c r="D10" i="159"/>
  <c r="F10" i="159" s="1"/>
  <c r="D9" i="159"/>
  <c r="F9" i="159" s="1"/>
  <c r="D7" i="159"/>
  <c r="G14" i="158"/>
  <c r="G13" i="158"/>
  <c r="G12" i="158"/>
  <c r="G11" i="158"/>
  <c r="G10" i="158"/>
  <c r="G9" i="158"/>
  <c r="G8" i="158"/>
  <c r="G7" i="158"/>
  <c r="AU14" i="164" l="1"/>
  <c r="AC8" i="164"/>
  <c r="AK17" i="164"/>
  <c r="AK19" i="164" s="1"/>
  <c r="AK20" i="164" s="1"/>
  <c r="AU10" i="164"/>
  <c r="AU12" i="164"/>
  <c r="S25" i="164"/>
  <c r="AA14" i="164"/>
  <c r="BF10" i="164"/>
  <c r="BF16" i="164" s="1"/>
  <c r="AU13" i="164"/>
  <c r="AU15" i="164"/>
  <c r="BD10" i="164"/>
  <c r="BD16" i="164" s="1"/>
  <c r="Y14" i="164"/>
  <c r="AB6" i="164"/>
  <c r="AB14" i="164" s="1"/>
  <c r="AT6" i="164"/>
  <c r="AT19" i="164" s="1"/>
  <c r="Q24" i="164"/>
  <c r="AS6" i="164"/>
  <c r="D16" i="163"/>
  <c r="F16" i="163"/>
  <c r="I16" i="163"/>
  <c r="G16" i="163"/>
  <c r="J15" i="163"/>
  <c r="J10" i="163"/>
  <c r="J16" i="163" s="1"/>
  <c r="H10" i="163"/>
  <c r="H16" i="163" s="1"/>
  <c r="I7" i="162"/>
  <c r="I10" i="162"/>
  <c r="I8" i="162"/>
  <c r="E19" i="162"/>
  <c r="F19" i="162"/>
  <c r="I9" i="162"/>
  <c r="I11" i="162"/>
  <c r="I16" i="162"/>
  <c r="I12" i="162"/>
  <c r="I17" i="162"/>
  <c r="I13" i="162"/>
  <c r="I14" i="162"/>
  <c r="I15" i="162"/>
  <c r="G6" i="162"/>
  <c r="H6" i="162"/>
  <c r="H19" i="162" s="1"/>
  <c r="G16" i="161"/>
  <c r="G17" i="161" s="1"/>
  <c r="G19" i="161" s="1"/>
  <c r="G20" i="161" s="1"/>
  <c r="J11" i="160"/>
  <c r="F14" i="160"/>
  <c r="G14" i="160"/>
  <c r="J9" i="160"/>
  <c r="J7" i="160"/>
  <c r="J10" i="160"/>
  <c r="J12" i="160"/>
  <c r="I6" i="160"/>
  <c r="I14" i="160" s="1"/>
  <c r="H6" i="160"/>
  <c r="D24" i="159"/>
  <c r="F17" i="159"/>
  <c r="F25" i="159" s="1"/>
  <c r="G15" i="158"/>
  <c r="D13" i="156"/>
  <c r="AC6" i="164" l="1"/>
  <c r="AC14" i="164" s="1"/>
  <c r="AU6" i="164"/>
  <c r="AU19" i="164" s="1"/>
  <c r="AS19" i="164"/>
  <c r="G19" i="162"/>
  <c r="I6" i="162"/>
  <c r="I19" i="162" s="1"/>
  <c r="J6" i="160"/>
  <c r="J14" i="160" s="1"/>
  <c r="H14" i="160"/>
  <c r="E7" i="134" l="1"/>
  <c r="E8" i="134"/>
  <c r="E9" i="134"/>
  <c r="E10" i="134"/>
  <c r="E6" i="134" l="1"/>
  <c r="E11" i="134" s="1"/>
  <c r="E13" i="134" s="1"/>
</calcChain>
</file>

<file path=xl/sharedStrings.xml><?xml version="1.0" encoding="utf-8"?>
<sst xmlns="http://schemas.openxmlformats.org/spreadsheetml/2006/main" count="728" uniqueCount="365">
  <si>
    <t>List of abbreviations used</t>
  </si>
  <si>
    <t>CRM</t>
  </si>
  <si>
    <t>Credit Risk Mitigation</t>
  </si>
  <si>
    <t xml:space="preserve"> Description</t>
  </si>
  <si>
    <t>Legend</t>
  </si>
  <si>
    <t>BS</t>
  </si>
  <si>
    <t>Balance Sheet</t>
  </si>
  <si>
    <t>Assets under Management</t>
  </si>
  <si>
    <t>OTC</t>
  </si>
  <si>
    <t>Securities Financing Transactions (SFT)</t>
  </si>
  <si>
    <t>Derivatives</t>
  </si>
  <si>
    <t>General</t>
  </si>
  <si>
    <t>Sl. No.</t>
  </si>
  <si>
    <t>Input Table</t>
  </si>
  <si>
    <t>All fixed income securities held by the firm</t>
  </si>
  <si>
    <t>Equities</t>
  </si>
  <si>
    <t>Foreign Exchange (FX)</t>
  </si>
  <si>
    <t>Commodities</t>
  </si>
  <si>
    <t>All commodities positions held by the firm</t>
  </si>
  <si>
    <t>All derivatives exposures held by the firm</t>
  </si>
  <si>
    <t>All SFTs provided/availed by the firm (includes repurchase agreement, reverse repurchase agreement, margin lending, securities lending and securities borrowing</t>
  </si>
  <si>
    <t xml:space="preserve">Underwriting </t>
  </si>
  <si>
    <t>All underwriting positions held by the firm</t>
  </si>
  <si>
    <t>Capital</t>
  </si>
  <si>
    <t>User to Input values in these cells</t>
  </si>
  <si>
    <t>Output / Contains Formula. DO NOT CHANGE</t>
  </si>
  <si>
    <t>Fixed Income</t>
  </si>
  <si>
    <t>Amounts Receivable</t>
  </si>
  <si>
    <t>On Balance Sheet liabilities</t>
  </si>
  <si>
    <t>Off Balance Sheet liabilities</t>
  </si>
  <si>
    <t>List of Input tables and legend key</t>
  </si>
  <si>
    <t>Off balance sheet liabilities like guarantees and excess utilization of margin limits</t>
  </si>
  <si>
    <t>AUM</t>
  </si>
  <si>
    <t>SFT</t>
  </si>
  <si>
    <t>Securities Financing Transactions</t>
  </si>
  <si>
    <t>All exposures should be net of any specific provisions and before applying the eligible collateral </t>
  </si>
  <si>
    <t>General Applicable Notes for all Tabs</t>
  </si>
  <si>
    <t>Total</t>
  </si>
  <si>
    <t>ECRI</t>
  </si>
  <si>
    <t>Net Operating Income</t>
  </si>
  <si>
    <t>Prop.Invest.In.Funds</t>
  </si>
  <si>
    <t>Collateral Information</t>
  </si>
  <si>
    <t>Accounts payable and other liabilities owed to clients or third parties</t>
  </si>
  <si>
    <t>All net foreign exchange open positions held by the firm</t>
  </si>
  <si>
    <t>External Credit Rating Institution</t>
  </si>
  <si>
    <t>CCP</t>
  </si>
  <si>
    <t>Over-the-Counter</t>
  </si>
  <si>
    <t>Central Counterparty</t>
  </si>
  <si>
    <t>All Assets under Management held by the firm</t>
  </si>
  <si>
    <t>All Client's/Counterparty's collaterals held by the firm</t>
  </si>
  <si>
    <t xml:space="preserve">Firm's Net Operating Income for the last 3 years </t>
  </si>
  <si>
    <t>Amounts net of any provisions owed by the client to the firm, as of reporting date</t>
  </si>
  <si>
    <t>Select Reporting Date</t>
  </si>
  <si>
    <t>SLB</t>
  </si>
  <si>
    <t>Securities Lending and Borrowing</t>
  </si>
  <si>
    <t>Assets</t>
  </si>
  <si>
    <t>All On and Off Balance sheets assets held by the firm except Assets under management</t>
  </si>
  <si>
    <t>User not to input any values in these cells</t>
  </si>
  <si>
    <t xml:space="preserve">All capital instruments held by the firm and all regulatory adjustments/deductions from capital </t>
  </si>
  <si>
    <t>All investments on proprietary basis in third party/own investment funds (Equity only, Money market, Private equity, Fixed income only, Hybrid (Equity+Fixed income+Real Estate), Real Estate only, Fund of Funds or any other type of fund</t>
  </si>
  <si>
    <t>All equities (quoted/unquoted) held by the firm along with ownership percentage of each investment</t>
  </si>
  <si>
    <t>Follow colour coding key provided in each tab for filling up the columns</t>
  </si>
  <si>
    <t>Populate the data for 2 year end reporting periods (Year end 2016 and Year end 2017)</t>
  </si>
  <si>
    <t>Contains Formula. DO NOT CHANGE</t>
  </si>
  <si>
    <t>CET 1</t>
  </si>
  <si>
    <t>AT 1</t>
  </si>
  <si>
    <t>T2</t>
  </si>
  <si>
    <t>On &amp; Off-Balance Sheet Exposures</t>
  </si>
  <si>
    <t>N/A</t>
  </si>
  <si>
    <t>2 &amp; 3</t>
  </si>
  <si>
    <t>4, 5 &amp; 6</t>
  </si>
  <si>
    <t>Total Capital Charge</t>
  </si>
  <si>
    <t>الرقم</t>
  </si>
  <si>
    <t>الملخص</t>
  </si>
  <si>
    <t>الجدول</t>
  </si>
  <si>
    <t>المبلغ</t>
  </si>
  <si>
    <t>متطلبات رأس المال لمخاطر السوق</t>
  </si>
  <si>
    <t>متطلبات رأس المال لمخاطر التشغيل</t>
  </si>
  <si>
    <t>متطلبات رأس المال لمخاطر الاستثمار</t>
  </si>
  <si>
    <t>متطلبات رأس المال لمخاطر الائتمان</t>
  </si>
  <si>
    <t>متطلبات رأس المال لمخاطر الائتمان للطرف المقابل</t>
  </si>
  <si>
    <t>متطلبات رأس المال للأصول المدارة</t>
  </si>
  <si>
    <t>متطلبات رأس المال للانكشافات الأخرى</t>
  </si>
  <si>
    <t>كفاية رأس المال (أ/ب)</t>
  </si>
  <si>
    <t>أ</t>
  </si>
  <si>
    <t>ب</t>
  </si>
  <si>
    <t>ب1</t>
  </si>
  <si>
    <t>ب2</t>
  </si>
  <si>
    <t>ب3</t>
  </si>
  <si>
    <t>ب4</t>
  </si>
  <si>
    <t>ب5</t>
  </si>
  <si>
    <t>ب6</t>
  </si>
  <si>
    <t>ب7</t>
  </si>
  <si>
    <t>ب8</t>
  </si>
  <si>
    <t>مكونات رأس المال</t>
  </si>
  <si>
    <t>ج</t>
  </si>
  <si>
    <t>أسهم عادية</t>
  </si>
  <si>
    <t>علاوة الإصدارة</t>
  </si>
  <si>
    <t>حقوق أقلية مؤهلة</t>
  </si>
  <si>
    <t>الأرباح المحتجزة</t>
  </si>
  <si>
    <t>احتياطي إعادة التقييم</t>
  </si>
  <si>
    <t>احتياطي القيمة العادلة</t>
  </si>
  <si>
    <t>الاحتياطي القانوني</t>
  </si>
  <si>
    <t>الاحتياطي الاختياري</t>
  </si>
  <si>
    <t>الاحتياطيات المعلنة الأخرى</t>
  </si>
  <si>
    <t>احتياطي أسهم الخزينة</t>
  </si>
  <si>
    <t>أخرى 1</t>
  </si>
  <si>
    <t>أخرى 2</t>
  </si>
  <si>
    <t>أخرى 3</t>
  </si>
  <si>
    <t>أخرى 4</t>
  </si>
  <si>
    <t xml:space="preserve"> أخرى 5</t>
  </si>
  <si>
    <t>مجموع رأس المال المؤهل</t>
  </si>
  <si>
    <t>التعديلات الرقابية</t>
  </si>
  <si>
    <t>أسهم الخزينة</t>
  </si>
  <si>
    <t>توزيعات الأرباح (المقترحة والتي يتم توزع)</t>
  </si>
  <si>
    <t>الشهرة</t>
  </si>
  <si>
    <t>الأصول غير الملموسة الأخرى</t>
  </si>
  <si>
    <t>الاستثمارات المتبادلة في رؤوس أموال الشركات المالية الآخرى</t>
  </si>
  <si>
    <t>الاقتطاعات الناتجة عن الاستثمار في رؤوس أموال الشركات المالية من قاعدة رأس المال</t>
  </si>
  <si>
    <t>استقطاعات أخرى 1</t>
  </si>
  <si>
    <t>استقطاعات أخرى 2</t>
  </si>
  <si>
    <t>استقطاعات أخرى 3</t>
  </si>
  <si>
    <t>استقطاعات أخرى 4</t>
  </si>
  <si>
    <t>استقطاعات أخرى 5</t>
  </si>
  <si>
    <t>مجموع الاقتطاعات</t>
  </si>
  <si>
    <t>متطلبات رأس المال لمخاطر السوق/ الملخص</t>
  </si>
  <si>
    <t>مخاطر أسعار الفائدة</t>
  </si>
  <si>
    <t>مخاطر أدوات الملكية</t>
  </si>
  <si>
    <t>مخاطر أسعار الصرف</t>
  </si>
  <si>
    <t>مخاطر أسعار السلع</t>
  </si>
  <si>
    <t>مخاطر عقود الخيار</t>
  </si>
  <si>
    <t>المجموع</t>
  </si>
  <si>
    <t>المضاعف</t>
  </si>
  <si>
    <t>المخاطر الخاصة</t>
  </si>
  <si>
    <t>المخاطر العامة</t>
  </si>
  <si>
    <t>مجموع رأس المال المطلوب</t>
  </si>
  <si>
    <t>القيمة السوقية الحالية</t>
  </si>
  <si>
    <t>رأس المال</t>
  </si>
  <si>
    <t>ج=أ*ب</t>
  </si>
  <si>
    <t>معامل المخاطر</t>
  </si>
  <si>
    <t>الفترة المتبقية</t>
  </si>
  <si>
    <t>درجة الجودة الائتمانية</t>
  </si>
  <si>
    <t>فئة أداة الدين</t>
  </si>
  <si>
    <t>أدوات دين حكومية</t>
  </si>
  <si>
    <t>أداوت دين أخرى</t>
  </si>
  <si>
    <t>6 أشهر أو أقل</t>
  </si>
  <si>
    <t>أكثر من 6 أشهر وأقل من 24 شهر</t>
  </si>
  <si>
    <t>أكثر من 24 شهر</t>
  </si>
  <si>
    <t>مجموع متطلبات رأس المال للمخاطر الخاصة</t>
  </si>
  <si>
    <t>ملاحظات</t>
  </si>
  <si>
    <t>1. القيمة السوقية الحالية (ب):</t>
  </si>
  <si>
    <t>يجب تعبئة مجموع القيمة السوقية (مجموع القيم المطلقة للمراكز الطويلة والمركزا القصيرة) لأداوت الدين مفصلة حسب المقترض (حكومة،مؤهل (مفصل حسب الفترة الزمنية المتبقية للاستحقاق)، وأخرى.     يجب تجميع جميع العملات في جدول واحد. للوصول إلى إجمالي كل فئة (حكومة، مؤهل، أخرى) يجب أن تكون جميع القيم لجميع المراكز (طويلة أو قصيرة) موجبة.                                                                                                                                                                              2. متطلبات رأس المال (ج): ناتج ضرب القيمة السوقية الحالية لكل فئة (ب) في عامل المخاطر (أ)</t>
  </si>
  <si>
    <t>يجب تعبئة جدول لكل عملة</t>
  </si>
  <si>
    <t xml:space="preserve">  يجب استخدام جدول منفصل لكل عملة يساوي حجم المركز فيها عن 30 ألف دينار كويتي أو أكثر، ويجب عمل جدول منفصل لجميع العملات التي تعتبر يقل فيها حجم المركز عن 30 ألف دينار كويتي لكل منها</t>
  </si>
  <si>
    <t>الفترة الزمنية</t>
  </si>
  <si>
    <t>المركز الطويل</t>
  </si>
  <si>
    <t>المركز القصير</t>
  </si>
  <si>
    <t>إجمالي المركز</t>
  </si>
  <si>
    <t>إجمالي المركز*</t>
  </si>
  <si>
    <t>ج = أ+ب</t>
  </si>
  <si>
    <t>نسبة متطلبات رأس المال</t>
  </si>
  <si>
    <t>متطلبات رأس المال</t>
  </si>
  <si>
    <t>د</t>
  </si>
  <si>
    <t>ج * د</t>
  </si>
  <si>
    <t>أكثر من شهر إلى 3 أشهر</t>
  </si>
  <si>
    <t>أكثر من 20 سنة</t>
  </si>
  <si>
    <t>حتى شهر واحد</t>
  </si>
  <si>
    <t>أكثر من 3 إلى 6 أشهر</t>
  </si>
  <si>
    <t>أكثر من 6 أشهر إلى سنة واحدة</t>
  </si>
  <si>
    <t>أكثر من سنة إلى 1.9 سنة</t>
  </si>
  <si>
    <t>أكثر من 1.9 إلى 2.8 سنة</t>
  </si>
  <si>
    <t>أكثر من 2.8 إلى 3.6 سنة</t>
  </si>
  <si>
    <t>أكثر من 3.6 إلى 4.3 سنة</t>
  </si>
  <si>
    <t>أكثر من 4.3 سنة إلى 5.7 سنة</t>
  </si>
  <si>
    <t>أكثر من 5.7 إلى 7.3 سنة</t>
  </si>
  <si>
    <t>أكثر من 7.3 إلى 9.3 سنة</t>
  </si>
  <si>
    <t>أكثر من 9.3 إلى 10.6 سنة</t>
  </si>
  <si>
    <t>أكثر من 10.6 إلى 12 سنة</t>
  </si>
  <si>
    <t>أكثر من 12 إلى 20 سنة</t>
  </si>
  <si>
    <t>* يحدد إجمالي المركز بناءً على المركز الطويل (أ) والقيمة المطلقة في المركز القصير (B)</t>
  </si>
  <si>
    <t>ملاحظات على الجدول</t>
  </si>
  <si>
    <t>1.  يجب توزيع القيمة السوقية لجميع أدوات الدين التي تحتوي على انكشاف أسعار الفوائد (مثل المشتقات المالية) وفقاً للفترات الزمنية. على أن يتم تعبئة المراكز الطويلة والمراكز القصيرة  بشكل منفصل (أ) و (ب)
2. تجميع القيم المطلقة للمراكز الطويلة والقيم المطلقة للمراكز القصيرة للوصول إلى إجمالي المراكز (ج)
3. ضرب إجمالي المركز بمنسبة متطلبات رأس المال (د) للوصول إلى متطلبات رأس المال لكل بند، والتي يجب تجميعها للحصول على إجمالي متطلبات رأس المال لمخاطر السوق العامة</t>
  </si>
  <si>
    <t xml:space="preserve">مخاطر أدوات الملكية </t>
  </si>
  <si>
    <t>الدولة</t>
  </si>
  <si>
    <t>الكويت</t>
  </si>
  <si>
    <t>الولايات المتحدة الأمريكية</t>
  </si>
  <si>
    <t>المملكة المتحدة</t>
  </si>
  <si>
    <t>ألمانيا</t>
  </si>
  <si>
    <t>سويسرا</t>
  </si>
  <si>
    <t>اليابان</t>
  </si>
  <si>
    <t>أخرى</t>
  </si>
  <si>
    <t>المركز الطويل في المشتقات الماليو</t>
  </si>
  <si>
    <t>المركز القصير في المشتقات المالية</t>
  </si>
  <si>
    <t>المركز القصيرة في الأوراق المالية</t>
  </si>
  <si>
    <t>المركز الطويلة في الأوراق المالية</t>
  </si>
  <si>
    <t>صافي المركز</t>
  </si>
  <si>
    <t>هـ = أ+IبI+ج+IدI</t>
  </si>
  <si>
    <t>رأس المال للمخاطر الخاصة</t>
  </si>
  <si>
    <t>رأس المال للمخاطر العامة</t>
  </si>
  <si>
    <t>و = أ+ب+ج+د</t>
  </si>
  <si>
    <t>ز = هـ*8%</t>
  </si>
  <si>
    <t>ح = و* 8%</t>
  </si>
  <si>
    <t>ط = ز+ح</t>
  </si>
  <si>
    <t xml:space="preserve">* يعتمد إجمالي المركز على مجموع المراكز الطويلة (أ+ج) ومجموع القيم المطلقة للمراكز القصيرة (ب+د) </t>
  </si>
  <si>
    <t>العملة</t>
  </si>
  <si>
    <t>دولار أمريكي</t>
  </si>
  <si>
    <t>جنيه إسترليني</t>
  </si>
  <si>
    <t>يورو</t>
  </si>
  <si>
    <t>فرنك سويسري</t>
  </si>
  <si>
    <t>ين ياباني</t>
  </si>
  <si>
    <t>أخرى - مراكز طويلة</t>
  </si>
  <si>
    <t>أخرى - مراكز قصيرة</t>
  </si>
  <si>
    <t>ذهب</t>
  </si>
  <si>
    <t>صافي المركز الفوري المفتوح</t>
  </si>
  <si>
    <t>هـ</t>
  </si>
  <si>
    <t>صافي المركز الآجل المفتوح</t>
  </si>
  <si>
    <t>الكفالات والأدوات المماثلة</t>
  </si>
  <si>
    <t>الدخل / المصاريف غير المستحقة</t>
  </si>
  <si>
    <t>صافي المركز المفتوح = أ+ب+ج+د</t>
  </si>
  <si>
    <t>و</t>
  </si>
  <si>
    <t>ز</t>
  </si>
  <si>
    <t>ح</t>
  </si>
  <si>
    <t>ط</t>
  </si>
  <si>
    <t>ك</t>
  </si>
  <si>
    <t>مجموع صافي المراكز الطويلة المفتوحة</t>
  </si>
  <si>
    <t>مجموع صافي المراكز القصيرة المفتوحة (بالقيمة المطلقة)</t>
  </si>
  <si>
    <t>القيمة (و) أو القيمة (ز)، أيهما أكبر</t>
  </si>
  <si>
    <t>القيمة المطلقة للمراكز المفتوحة بالذهب</t>
  </si>
  <si>
    <t>مجموع (ح) و (ط)</t>
  </si>
  <si>
    <t>متطلبات رأس المال (8% * ك)</t>
  </si>
  <si>
    <t>ي</t>
  </si>
  <si>
    <t xml:space="preserve">1. يجب توزيع المراكز في الأسهم الناتجة عن الاستثمار المباشر في هذه الأوراق المالية أو بشكل غير مباشر عن طريق المشتقات المالية وفقاً للدول المدرجة فيها هذه الأسهم       
2. يجب تطبيق عملية الاحتساب المشار إليها أعلاه على مستوى كل دولة. تركت الحقول الفراغة للشخص المرخص لتعبئتها وفقاً لطبيعة استثماراته. ولغايات هذا الإفصاح، تستخدم كلمة "الدولة" و"السوق الوطني" بشكل مترادف" 
3.في حال كان السهم مدرج في أكثر من دولة، يجب اختار دولة واحدة. يمكن إجراء مقابلة بين المراكز المتطابقة في الأسهم أو مؤشرات الأسهم في كل دولة، مما ينتج عن صافي مركز طويل أو قصير واحد، والذي سيطبق عليه متطلبات رأس المال لمخاطر السوق الخاصة والعامة  
4. المراكز الطويلة (أ) و (ج): يجب الإفصاح عن المراكز الطويلة المباشرة من خلال الأوراق المالية أو من خلال المشتقات المالية لكل دولة على حدة 
5. المراكز القصيرة (ب) و (د): يجب الإفصاح عن المراكز القصيرة المباشرة من خلال الأوراق المالية أو من خلال المشتقات المالية لكل دولة على حدة
6. إجمالي المراكز (هـ): يمثل إجمالي المركز مجموع القيم المطلقة لجميع المراكز الطويلة والقيمة املطلقة لجميع المراكز القصيرة         
7. صافي المركز (و): مجموع المراكز الطوية والمراكز القصيرة، على أن يكون الناتج بالقيمة المطلقة
8. متطلبات رأي المال للمخاطر الخاصة (ز): حاصل ضرب إجمالي المركز في الحقل (هـ) بنسبة 8%   
9. متطلبات رأس المال للمخاطر العامة (ح): حاصل ضرب صافي المركز في الحقل (و) بنسبة 8%
10. مجموع متطلبات رأس المال (ط): تسجيل مجموع متطلبات رأس المال في الحقل (ز) والحقل (ح)
</t>
  </si>
  <si>
    <t>السلعة</t>
  </si>
  <si>
    <t>متطلبات رأي المال لصافي المركز</t>
  </si>
  <si>
    <t>متطلبات رأي المال لإجمالي المركز</t>
  </si>
  <si>
    <t>مجموع متطلبات رأس المال</t>
  </si>
  <si>
    <t>ا</t>
  </si>
  <si>
    <t>ج = أ + [ب]</t>
  </si>
  <si>
    <t>د =أ+ب</t>
  </si>
  <si>
    <t>هـ = د * 15%</t>
  </si>
  <si>
    <t>و = ج * 3%</t>
  </si>
  <si>
    <t>ز = هـ + و</t>
  </si>
  <si>
    <t>البلاتينيوم</t>
  </si>
  <si>
    <t>البلاديوم</t>
  </si>
  <si>
    <t>الفضة</t>
  </si>
  <si>
    <t>النحاس</t>
  </si>
  <si>
    <t>الغاز الطبيعي</t>
  </si>
  <si>
    <t>القمح</t>
  </si>
  <si>
    <t>الذرة</t>
  </si>
  <si>
    <t xml:space="preserve">* يعتمد إجمالي المركز على مجموع المراكز الطويلة (أ) ومجموع القيم المطلقة للمراكز القصيرة (ب) </t>
  </si>
  <si>
    <t xml:space="preserve">ملاحظات </t>
  </si>
  <si>
    <t>الطريقة المبسطة</t>
  </si>
  <si>
    <t>المركز</t>
  </si>
  <si>
    <t>المخاطر</t>
  </si>
  <si>
    <t xml:space="preserve">القيمة السوقية للأدة المرجعية </t>
  </si>
  <si>
    <t>مجموع متطلبات رأس المال الخاصة والعامة كنسبة من الأداة المرجعية</t>
  </si>
  <si>
    <t>القيمة السوقية لعقد الخيار</t>
  </si>
  <si>
    <t>حجم المردود الاقتصادي لعقد الخيار (ITM)</t>
  </si>
  <si>
    <t>متطلبات رأس المال: شراء خيار شراء أو شراء خيار بيع</t>
  </si>
  <si>
    <t>متطلبات رأس المال: شراء الأداة المالية المرجعية مع شراء خيار بيع أو بيع الأداة المالية المرجعية على المكشوف مع شراء خيار شراء</t>
  </si>
  <si>
    <t>هـ = (أ*ب) - د</t>
  </si>
  <si>
    <t>شراء الأداة المالية المرجعية مع شراء خيار بيع أو بيع الأداة المالية المرجعية على المكشوف مع شراء خيار شراء</t>
  </si>
  <si>
    <t>شراء خيار شراء أو شراء خيار بيع</t>
  </si>
  <si>
    <t>مجموع عقود الخيار</t>
  </si>
  <si>
    <t xml:space="preserve">1. يتم تعبئة هذا النموذج وفقاً للطريقة المبسطة لعقود الخيارات وفقاً لما ورد في التعليمات
2. القيمة السوقية للأدة المرجعية لعقد الخيار (أ): يجب الإفصاح عن القيمة الإجمالية للقيمة السوقية لعقود الخيارات وفقاً للمركز ووفقاً للمخاطر   
3. مجموع متطلبات رأس المال للمخاطر الخاصة والمخاطر العامة كنسبة مئوية (ب): يجب الإفصاح عن مجموع المخاطر الخاصة والمخاطر العامة بالإشارة إلى مخاطر أسعار الفائدة، مخاطر أدوات الملكية، مخاطر أسعار الصرف، ومخاطر أسعار السلع   
4. القيمة السوقية لعقد الخيار (ج): يجب احتساب القيمة السوقية لعقد الخيار والافصاح عنها في هذا الحقل
5. حجم المردود الاقتصادي لعقد الخيار: يجب الإفصاح عن حجم المردود الاقتصادي لعقد الخيار. ويعني المردود الاقتصادي لعقد الخيار "شراء" هو أن قيمة تنفيذ عقد الخيار أقل من القيمة السوقية للأدة المرجعية، والعكس لعقد خيار البيع.   
6. متطلبات رأس المال في الحقل (هـ) و الحقل (و): احتساب متطلبات رأس المال وفقاً للطريقة المحددة  
7. مجموع متطلبات رأس المال (ز): مجموع متطلبات رأس المال في الحقل (هـ) والحقل (و)
</t>
  </si>
  <si>
    <t>خط الأعمال</t>
  </si>
  <si>
    <t>الوساطة</t>
  </si>
  <si>
    <t>الاستثمار/المتاجرة</t>
  </si>
  <si>
    <t>التمويل</t>
  </si>
  <si>
    <t>الدفعات والتسويات، المقاصة، وصنع السوق</t>
  </si>
  <si>
    <t xml:space="preserve">أمين الحفظ </t>
  </si>
  <si>
    <t>أي أنشطة أخرى</t>
  </si>
  <si>
    <t>السنة الحالية</t>
  </si>
  <si>
    <t>السنة السابقة</t>
  </si>
  <si>
    <t>السنة قبل السابقة</t>
  </si>
  <si>
    <t>مجموع الانكشاف</t>
  </si>
  <si>
    <t>إجمالي الانكشاف</t>
  </si>
  <si>
    <t>فئة الأصول</t>
  </si>
  <si>
    <t>الانكشاف داخل الميزانية</t>
  </si>
  <si>
    <t>الانكشاف خارج الميزانية - بعد معامل التحويل</t>
  </si>
  <si>
    <t>مخففات مخاطر الائتمان المؤهلة</t>
  </si>
  <si>
    <t>صافي الانكشاف</t>
  </si>
  <si>
    <t>بنود النقد</t>
  </si>
  <si>
    <t>جميع سبائك الذهب المحتفظ بها في خزائن البنوك أو لدى المؤسسات المالية الأخرى.</t>
  </si>
  <si>
    <t xml:space="preserve">الشيكات والحوالات والبنود الأخرى المسحوبة على الشخص المرخص الأخرى والقابلة للدفع فوراً عند تقديمها والتي تكون قيد التحصيل. </t>
  </si>
  <si>
    <t>جميع المبالغ المدينة الناشئة عن بيع الأوراق المالية، لحساب الشخص المرخص أو نيابة عن العميل، والتي تكون غير مسددة لغاية يوم العمل الخامس بعد تاريخ استحقاق التسوية.</t>
  </si>
  <si>
    <t>جميع المبالغ المدينة الناشئة عن شراء الأوراق المالية نيابة عن العميل، والتي تكون مستحقة حتى يوم العمل الخامس بعد تاريخ الاستحقاق.</t>
  </si>
  <si>
    <r>
      <rPr>
        <sz val="11"/>
        <rFont val="Times New Roman"/>
        <family val="1"/>
      </rPr>
      <t xml:space="preserve"> </t>
    </r>
    <r>
      <rPr>
        <sz val="11"/>
        <rFont val="DiwanMuna-Bold"/>
      </rPr>
      <t>أوراق النقد والمسكوكات المعدنية.</t>
    </r>
  </si>
  <si>
    <t>غير مصنف</t>
  </si>
  <si>
    <t xml:space="preserve"> (A+ to A-)</t>
  </si>
  <si>
    <t>(AAA to AA-)</t>
  </si>
  <si>
    <t xml:space="preserve"> (BBB+ to BBB-)</t>
  </si>
  <si>
    <t xml:space="preserve"> (BB+ to BB-)</t>
  </si>
  <si>
    <t xml:space="preserve"> (B+ to B-)</t>
  </si>
  <si>
    <t xml:space="preserve"> (Below B-)</t>
  </si>
  <si>
    <t>الانكشافات على الدول</t>
  </si>
  <si>
    <t>الانكشافات على البنوك</t>
  </si>
  <si>
    <t>الانكشافات على الشركات</t>
  </si>
  <si>
    <t>التسهيلات الائتمانية الممنوحة لتمويل المتاجرة في العقارات والأوراق المالية</t>
  </si>
  <si>
    <t>الانكشافات الأخرى</t>
  </si>
  <si>
    <t>الأصول المدارة</t>
  </si>
  <si>
    <t>المتوسط الحسابي المتحرك للأصول المدارة لآخر 12 شهر</t>
  </si>
  <si>
    <t>متطلبات رأس المال للأصول المدارة (ب)</t>
  </si>
  <si>
    <t>الإنكشافات الأخرى</t>
  </si>
  <si>
    <t>متطلبات رأس المال للانكشافات الأخرى (ب)</t>
  </si>
  <si>
    <t>المصاريف التشغيلية لفترة المطلوب لتطبيق خطة التعافي (بحد أدنى 6 أشهر)</t>
  </si>
  <si>
    <t xml:space="preserve">1. تخضع جميع البنود داخل وخارج الميزانية العمومية المقومة بالعملة الأجنبية لهذا الاحتساب   
2. يجب على الشخص المرخص الإفصاح بشكل منفصل عن الانكشافات في كل عملة أجنبية يبلغ حجم الانكشاف فيها أكثر من 30 ألف دينار كويتي. ويجب إجراء عملية الاحتساب لجميع المراكز في العملات الأخرى بشكل منفصل ومن ثم تجميعها. وتستثنى المراكز الهيكلية.
3.  صافي المركز الفوري المفتوح (أ): يجب الإفصاح عن الفرق بين الموجودات والمطلوبات لكل عملة. ويجب إضافة الفوائد والمصاريف المستحقة      
4. صافي المركز الآجل: يجب الافصاح عن القيم الصافية وفقاً لصفقات العملات الأجنبية الآجلة، بما يشمل ذلك عقود المستقبليات على العملات، وعقود المبادلة على العملات التي لم يتضمنها صافي المركز الفوري. ويجب تقييم المركز بناءً على متوسط السعر الفوري للعلملات الأجنبية      
5. الكفالات (ج):  يجب الإفصاح عن الكفالات والأدوات الأخرى لكل عملة. يجب أن يكون استدعاء الكفالات أكيد وغير قابلة للالغاء بشكل كبير  
6. صافي الدخل والمصاريف غير المتحققة (د): يجب الإفصاح عن صافي الدخل والمصاريف غير المتحققة لكل عملة، والتي لم تستحق بعد ولكن تم التحوط لها بشكل كامل      
7. صافي المركز المفتوح (هـ): يجب الإفصاح عن مجموع صافي المراكز المفتوحة لكل عملة (هـ)      
8. الذهب: يجب تسجيل صافي المركز في الذهب إن كان مركز طويل أو مركز قصير       
9. احتساب رأس المال المطلوب:   
●  (و): تسجيل مجموع القيم المطلقة لمجموع صافي المراكز الطويلة المحددة في الحقل (هـ)      
●  (ز): تسجيل مجموع القيم المطلقة لمجموع صافي المراكز القصيرة المحددة في الحقل (هـ)       
● (ح): تسجيل القيمة الأعلى بين القيمة (و) والقيمة (ز)
● (ط) تسجيل القيمة المطلقة للمراكز المفتوحة في الذهب    
● (ي): تسجيل مجموع القيمة (ح) والقيمة (ط).      
● (ك): احتساب متطلبات رأس المال لمخاطر أسعار الصرف من خلال ضرب القيمة (ي) بنسبة (8%).   
</t>
  </si>
  <si>
    <t xml:space="preserve">1. تخضع جميع المراكز في السلع لمتطلبات رأس المال. تشمل السلع أي منتجات مادية من الممكن أن يتم المتاجرة بها في الأسواق المالية الثانوية (منتجات زراعية، معادن نفيسة )باستثناء الذهب).   
2. يجب على الشخص المرخص الإصاح عن الانكشاف لجميع أنواع السلع المحددة في الجدول أعلاه. على أن يتم إضافة أي سلع أخرى في حال وجود انكشافات على هذه السلع. 
3.تحدد جميع المراكز الطويلة أو القصيرة في سلعة ما (فوري وآجل) بوحدة معيارية للقياس (مثل برميل، كيلو، جرام). على أن يتم تحويل جميع المراكز المفتوحة في كل سلعة بعد ذلك على أساس الأسعار الفورية إلى الدينار الكويتي.‌ج. تحول عقود المشتقات المتعلقة بالسلع إلى مراكز سلعية إسمية باستخدام متوسط أسعار السوق الفوري
4. المركز الطويل (أ): تسجيل مجموع المراكز الطويلة لجميع السلع بالدينار الكويتي    
5. المراكز القصيرة (ب):   تسجيل مجموع المراكز القصيرة لجميع السلع بالدينار الكويتي
6. إجمالي المركز (ج):  تسجيل مجموع القيم المطلقة للمراكز الطويلة والمراكز القصيرة لجميع السلع  
7. صافي المركز (د): تسجيل مجموع المراكز الطويلة والمراكز القصيرة لجميع السلع   
8.متطلبات رأس المال على صافي المركز (هـ):  حاصل ضرب صافي المركز (د) بنسبة 15%
9. متطلبات رأي المال على إجمالي المركز (و): حاصل ضرب إجمالي المركز (ج) بنسبة 3% 
10. إجمالي متطلبات رأي المال لمخاطر أسعار السلع (ز): تسجيل مجموع صافي متطلبات رأس المال (و) + (ز) </t>
  </si>
  <si>
    <t>مخاطر الائتمان للطرف المقابل</t>
  </si>
  <si>
    <t>متطلبات رأس المال للقيمة الائتمانية المعدلة بالمخاطر</t>
  </si>
  <si>
    <t>متطلبات رأس المال لمخاطر الائتمان للطرف المقابل والقيمة الائتمانة المعدلة بالمخاطر</t>
  </si>
  <si>
    <t>متطلبات رأس المال =      إجمالي الدخل * معامل بيتا</t>
  </si>
  <si>
    <t>متطلبات رأس المال =                إجمالي الدخل * معامل بيتا</t>
  </si>
  <si>
    <t>متطلبات رأس المال =              إجمالي الدخل * معامل بيتا</t>
  </si>
  <si>
    <t>المتوسط</t>
  </si>
  <si>
    <t>القيمة الأعلى من (مجموع متطلبات رأس المال، صفر)</t>
  </si>
  <si>
    <t>مجموع رأس المال الرقابي المؤهل (بعد الاقتطاعات)</t>
  </si>
  <si>
    <t>رأس المال الرقابي (المؤهل) المتوفر</t>
  </si>
  <si>
    <t>رأس المال الرقابي المطلوب (بالإجمالي)</t>
  </si>
  <si>
    <t>2. يجب احتساب إجمالي الدخل لكل خط أعمال بناءً على حدة بناءً من خلال مجموع البنود التالية:</t>
  </si>
  <si>
    <t>مكونات إجمالي الدخل التشغيلي</t>
  </si>
  <si>
    <t>إيرادات الفوائد</t>
  </si>
  <si>
    <t>الأرباح الموزعة</t>
  </si>
  <si>
    <t>العمولات</t>
  </si>
  <si>
    <t>الإيرادات من الأنشطة الأخرى</t>
  </si>
  <si>
    <t>إجمالي الدخل الإجمالي</t>
  </si>
  <si>
    <t>xxxx</t>
  </si>
  <si>
    <t>الانكشافات مرتفعة المخاطر (60%)</t>
  </si>
  <si>
    <t xml:space="preserve"> انكشافات مشاركة - الناتجة عن الاستثمارات في المشاريع الخاصة والتجارية</t>
  </si>
  <si>
    <t xml:space="preserve"> انكشافات مشاركة متناقصة - الناتجة عن الاستثمارات في تمويل رأس مال عامل</t>
  </si>
  <si>
    <t>الأصول الثابتة، والمباني، والمعدات والآلات (15%)</t>
  </si>
  <si>
    <t>الانكشافات الناتجة عن عقود الاستصناع في حال عدم تنفيذ عقد الاستصناع الموازي (38%)</t>
  </si>
  <si>
    <t>مخاطر المخزون قيد التنفيذ (WIP Inventory) - (30%)</t>
  </si>
  <si>
    <t xml:space="preserve">      (15%)   انكشافات أخرى غير محددة </t>
  </si>
  <si>
    <t>مجموع متطلبات رأس المال لمخاطر الاستثمار (ب+د+و+ح+ي)</t>
  </si>
  <si>
    <t>متطلبات رأس المال لكيانات البنية التحتية للسوق المالي</t>
  </si>
  <si>
    <t>المحافظ الاستثمارية، أنظمة الاستثمار الجماعي، وإدارة أصول العملاء</t>
  </si>
  <si>
    <t>1. في أي سنة، يمكن استخدام متطلبات رأس المال السالبة (الناتجة عن إجمالي الدخل السلبي) لأي نشاط عمل لإجراء تقاص (offsetting) مع متطلبات رأس المال الموجبة (الناتجة عن إجمالي الدخل الإيجابي) في أنشطة العمل الأخرى. أما إذا كان إجمالي متطلبات رأس المال لجميع أنشطة العمل في سنة معينة بالسالب، فإن بسط النسبة لتلك السنة يكون صفر</t>
  </si>
  <si>
    <t>شخص اعتباري عام كويتي - بالعملة المحلية</t>
  </si>
  <si>
    <t>شخص اعتباري عام كويتي - بالعملة الأجنبية</t>
  </si>
  <si>
    <t>الانكشافات على الأشخاص الاعتباريين العامة</t>
  </si>
  <si>
    <t>الأشخاص الاعتباريين العامة لدول مجلس التعاون الخليجي</t>
  </si>
  <si>
    <t>شخص اعتباري عام لدول مجلس التعاون الخليجي - بالعملة المحلية</t>
  </si>
  <si>
    <t>شخص اعتباري عام لدول مجلس التعاون الخليجي - بالعملة الأجنبية</t>
  </si>
  <si>
    <t>الأشخاص الاعتباريين العامة في دول أخرى</t>
  </si>
  <si>
    <t>الانكشافات على الوسيط المركزي</t>
  </si>
  <si>
    <t>الإنكشافات على الوسيط المركزي المؤهل</t>
  </si>
  <si>
    <t xml:space="preserve"> الانكشافات على الوسيط المركزي غير المؤهل (بما يشمل الانكشافات على صناديق الضمان)</t>
  </si>
  <si>
    <t xml:space="preserve">  بالتوافق مع المواد (5-1/5)، تنطبق هذه المتطلبات على كيانات البنية التحتية للسوق المالي والسوق المالي (بورصة)،ويجب أن يتضمن المبلغ المفصح عنه التكاليف التشغيلية لفترة تاريخية تغطي 6 أشهر</t>
  </si>
  <si>
    <t>أداوت الدين المصدرة والمكفولة بالكامل من الشخص الاعتباري العام (مؤهلة)</t>
  </si>
  <si>
    <t>الاستثمارات في الأسهم غير المدرجة المصنفة كاستثمارات في شركات زميلة/مشروعات مشتركة</t>
  </si>
  <si>
    <t>الاستثمارات في رأس المال المغامر (Venture Capital) أو الأوراق المالية الخاصة (Private Equity)</t>
  </si>
  <si>
    <t>الاستثمارات في الأسهم المدرجة المصنفة كشركات زميلة/ مشروعات مشتركة</t>
  </si>
  <si>
    <t>عمليات الوكالة غير المدرجة في أي من المحافظ القياسية (المادة 9-6)</t>
  </si>
  <si>
    <t>الاستثمارات الأخرى في الأسهم (15%)</t>
  </si>
  <si>
    <r>
      <rPr>
        <b/>
        <sz val="10"/>
        <rFont val="Arial"/>
        <family val="2"/>
      </rPr>
      <t>1. القيمة السوقية الحالية (ب):</t>
    </r>
    <r>
      <rPr>
        <sz val="10"/>
        <rFont val="Arial"/>
        <family val="2"/>
      </rPr>
      <t xml:space="preserve">
يجب تعبئة مجموع القيمة السوقية (مجموع القيم المطلقة للمراكز الطويلة والمركزا القصيرة) لأداوت الدين مفصلة حسب المقترض (حكومة،مؤهل (مفصل حسب الفترة الزمنية المتبقية للاستحقاق)، وأخرى. يجب تجميع جميع العملات في جدول واحد. للوصول إلى إجمالي كل فئة (حكومة، مؤهل، أخرى) يجب أن تكون جميع القيم لجميع المراكز (طويلة أو قصيرة) موجبة.
</t>
    </r>
    <r>
      <rPr>
        <b/>
        <sz val="10"/>
        <rFont val="Arial"/>
        <family val="2"/>
      </rPr>
      <t>2. متطلبات رأس المال (ج):</t>
    </r>
    <r>
      <rPr>
        <sz val="10"/>
        <rFont val="Arial"/>
        <family val="2"/>
      </rPr>
      <t xml:space="preserve">
ناتج ضرب القيمة السوقية الحالية لكل فئة (ب) في عامل المخاطر (أ)</t>
    </r>
  </si>
  <si>
    <t xml:space="preserve">استثمارات أخرى غير محددة </t>
  </si>
  <si>
    <t>الاستثمار في العقارات (30%)</t>
  </si>
  <si>
    <t>مجموع الاستثمارات في العقارات</t>
  </si>
  <si>
    <t>الاستثمار في الصناديق الاستثمارية</t>
  </si>
  <si>
    <t>الاستثمار في الصناديق الاستثمارية (المادة 4-61 ب) - (30%)</t>
  </si>
  <si>
    <t>الاستثمارات في الأسهم المصنفة كموجودات مالية بالقيمة العادلة من خلال الدخل الشامل الآخر</t>
  </si>
  <si>
    <t>متطلبات رأس المال (8% * ي)</t>
  </si>
  <si>
    <t>استثمارات في المؤسسات المالية تحت حد الاستقطاع</t>
  </si>
  <si>
    <t xml:space="preserve"> استثمارات في المؤسسات المالية (تحت الحد الاستقطاع والخاضعة لمتطلبات رأس مال بنسبة 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</si>
</sst>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0.00_-;\-* #,##0.00_-;_-* &quot;-&quot;??_-;_-@_-"/>
    <numFmt numFmtId="165" formatCode="_-* #,##0.00_-;_-* #,##0.00\-;_-* &quot;-&quot;??_-;_-@_-"/>
    <numFmt numFmtId="166" formatCode="0.0%"/>
    <numFmt numFmtId="167" formatCode="0.0"/>
    <numFmt numFmtId="168" formatCode="yyyy\-mm\-dd;@"/>
    <numFmt numFmtId="169" formatCode="0.0000"/>
    <numFmt numFmtId="170" formatCode="0.0000%"/>
    <numFmt numFmtId="171" formatCode="&quot;Yes&quot;;[Red]&quot;No&quot;"/>
    <numFmt numFmtId="172" formatCode="0.00000"/>
    <numFmt numFmtId="173" formatCode="[&gt;0]General"/>
    <numFmt numFmtId="174" formatCode="##,##0\ ;[Red]\(##,##0\)"/>
    <numFmt numFmtId="175" formatCode="#,##0_ ;[Red]\-#,##0\ "/>
    <numFmt numFmtId="176" formatCode="#,##0.000_);\(#,##0.000\)"/>
    <numFmt numFmtId="177" formatCode="_(* #,##0_);[Red]_(* \(#,##0\);_(* &quot;-&quot;??_);_(@_)"/>
    <numFmt numFmtId="178" formatCode="##,##0.000\ ;[Red]\(##,##0.000\)"/>
  </numFmts>
  <fonts count="48">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0"/>
      <name val="Arial"/>
      <family val="2"/>
    </font>
    <font>
      <b/>
      <sz val="12"/>
      <name val="Arial"/>
      <family val="2"/>
    </font>
    <font>
      <b/>
      <sz val="10"/>
      <name val="Arial"/>
      <family val="2"/>
    </font>
    <font>
      <sz val="10"/>
      <color indexed="10"/>
      <name val="Arial"/>
      <family val="2"/>
    </font>
    <font>
      <sz val="11"/>
      <color indexed="8"/>
      <name val="Calibri"/>
      <family val="2"/>
    </font>
    <font>
      <b/>
      <sz val="20"/>
      <name val="Arial"/>
      <family val="2"/>
    </font>
    <font>
      <sz val="11"/>
      <color theme="1"/>
      <name val="Calibri"/>
      <family val="2"/>
      <scheme val="minor"/>
    </font>
    <font>
      <sz val="8"/>
      <name val="Arial"/>
      <family val="2"/>
    </font>
    <font>
      <sz val="10"/>
      <name val="Arial"/>
      <family val="2"/>
    </font>
    <font>
      <sz val="10"/>
      <name val="MS Sans Serif"/>
      <family val="2"/>
    </font>
    <font>
      <b/>
      <sz val="12"/>
      <name val="EY Interstate"/>
    </font>
    <font>
      <sz val="12"/>
      <name val="EY Interstate"/>
    </font>
    <font>
      <b/>
      <sz val="14"/>
      <name val="EY Interstate"/>
    </font>
    <font>
      <sz val="12"/>
      <name val="Arial"/>
      <family val="2"/>
    </font>
    <font>
      <sz val="11"/>
      <name val="EY Interstate"/>
    </font>
    <font>
      <sz val="22"/>
      <name val="EY Interstate"/>
    </font>
    <font>
      <b/>
      <sz val="14"/>
      <name val="Arial"/>
      <family val="2"/>
    </font>
    <font>
      <b/>
      <sz val="11"/>
      <name val="Arial"/>
      <family val="2"/>
    </font>
    <font>
      <sz val="11"/>
      <name val="Arial"/>
      <family val="2"/>
    </font>
    <font>
      <sz val="11"/>
      <color theme="1"/>
      <name val="Arial"/>
      <family val="2"/>
    </font>
    <font>
      <sz val="11"/>
      <color rgb="FF000000"/>
      <name val="Arial"/>
      <family val="2"/>
    </font>
    <font>
      <b/>
      <sz val="14"/>
      <name val="Times New Roman"/>
      <family val="1"/>
    </font>
    <font>
      <sz val="12"/>
      <name val="Times New Roman"/>
      <family val="1"/>
    </font>
    <font>
      <b/>
      <sz val="11"/>
      <color indexed="8"/>
      <name val="Arial"/>
      <family val="2"/>
    </font>
    <font>
      <b/>
      <sz val="12"/>
      <color indexed="10"/>
      <name val="Arial"/>
      <family val="2"/>
    </font>
    <font>
      <b/>
      <sz val="14"/>
      <color indexed="8"/>
      <name val="Arial"/>
      <family val="2"/>
    </font>
    <font>
      <b/>
      <sz val="12"/>
      <color indexed="8"/>
      <name val="Times New Roman"/>
      <family val="1"/>
    </font>
    <font>
      <sz val="12"/>
      <color indexed="8"/>
      <name val="Times New Roman"/>
      <family val="1"/>
    </font>
    <font>
      <sz val="10"/>
      <color indexed="8"/>
      <name val="Times New Roman"/>
      <family val="1"/>
    </font>
    <font>
      <b/>
      <sz val="12"/>
      <color indexed="8"/>
      <name val="Arial"/>
      <family val="2"/>
    </font>
    <font>
      <sz val="11"/>
      <color indexed="8"/>
      <name val="Arial"/>
      <family val="2"/>
    </font>
    <font>
      <sz val="14"/>
      <color indexed="8"/>
      <name val="Arial"/>
      <family val="2"/>
    </font>
    <font>
      <b/>
      <sz val="12"/>
      <name val="Times New Roman"/>
      <family val="1"/>
    </font>
    <font>
      <b/>
      <sz val="11"/>
      <color indexed="8"/>
      <name val="Times New Roman"/>
      <family val="1"/>
    </font>
    <font>
      <sz val="11"/>
      <name val="Times New Roman"/>
      <family val="1"/>
    </font>
    <font>
      <b/>
      <sz val="16"/>
      <name val="Arial"/>
      <family val="2"/>
    </font>
    <font>
      <sz val="11"/>
      <name val="DiwanMuna-Bold"/>
    </font>
    <font>
      <sz val="11"/>
      <name val="Arial"/>
      <family val="1"/>
    </font>
  </fonts>
  <fills count="2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rgb="FF000000"/>
      </patternFill>
    </fill>
    <fill>
      <patternFill patternType="solid">
        <fgColor theme="1"/>
        <bgColor rgb="FF000000"/>
      </patternFill>
    </fill>
    <fill>
      <patternFill patternType="solid">
        <fgColor indexed="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510">
    <xf numFmtId="0" fontId="0" fillId="0" borderId="0" applyNumberFormat="0" applyFill="0" applyBorder="0" applyAlignment="0" applyProtection="0"/>
    <xf numFmtId="0" fontId="10" fillId="0" borderId="0" applyNumberFormat="0" applyFill="0" applyBorder="0" applyAlignment="0" applyProtection="0"/>
    <xf numFmtId="165" fontId="9"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9" fillId="0" borderId="0">
      <alignment vertical="center"/>
    </xf>
    <xf numFmtId="3" fontId="13" fillId="2" borderId="1" applyFont="0" applyFill="0" applyProtection="0">
      <alignment horizontal="right" vertical="center"/>
    </xf>
    <xf numFmtId="0" fontId="9" fillId="2" borderId="1">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164" fontId="8" fillId="0" borderId="0" applyFont="0" applyFill="0" applyBorder="0" applyAlignment="0" applyProtection="0"/>
    <xf numFmtId="44" fontId="9" fillId="0" borderId="0" applyFont="0" applyFill="0" applyBorder="0" applyAlignment="0" applyProtection="0"/>
    <xf numFmtId="0" fontId="9" fillId="3" borderId="1" applyNumberFormat="0" applyFont="0" applyBorder="0" applyProtection="0">
      <alignment horizontal="center" vertical="center"/>
    </xf>
    <xf numFmtId="0" fontId="15" fillId="2" borderId="7" applyNumberFormat="0" applyFill="0" applyBorder="0" applyAlignment="0" applyProtection="0">
      <alignment horizontal="left"/>
    </xf>
    <xf numFmtId="0" fontId="11" fillId="0" borderId="0" applyNumberFormat="0" applyFill="0" applyBorder="0" applyAlignment="0" applyProtection="0"/>
    <xf numFmtId="0" fontId="12" fillId="2" borderId="4" applyFont="0" applyBorder="0">
      <alignment horizontal="center" wrapText="1"/>
    </xf>
    <xf numFmtId="3" fontId="9" fillId="4" borderId="1" applyFont="0" applyProtection="0">
      <alignment horizontal="right" vertical="center"/>
    </xf>
    <xf numFmtId="10" fontId="9" fillId="4" borderId="1" applyFont="0" applyProtection="0">
      <alignment horizontal="right" vertical="center"/>
    </xf>
    <xf numFmtId="9" fontId="9" fillId="4" borderId="1" applyFont="0" applyProtection="0">
      <alignment horizontal="right" vertical="center"/>
    </xf>
    <xf numFmtId="0" fontId="9" fillId="4" borderId="4" applyNumberFormat="0" applyFont="0" applyBorder="0" applyProtection="0">
      <alignment horizontal="left" vertical="center"/>
    </xf>
    <xf numFmtId="168" fontId="9" fillId="5" borderId="1" applyFont="0">
      <alignment vertical="center"/>
      <protection locked="0"/>
    </xf>
    <xf numFmtId="3" fontId="9" fillId="5" borderId="1" applyFont="0">
      <alignment horizontal="right" vertical="center"/>
      <protection locked="0"/>
    </xf>
    <xf numFmtId="167" fontId="9" fillId="5" borderId="1" applyFont="0">
      <alignment horizontal="right" vertical="center"/>
      <protection locked="0"/>
    </xf>
    <xf numFmtId="169" fontId="9" fillId="6" borderId="1" applyFont="0">
      <alignment vertical="center"/>
      <protection locked="0"/>
    </xf>
    <xf numFmtId="10" fontId="9" fillId="5" borderId="1" applyFont="0">
      <alignment horizontal="right" vertical="center"/>
      <protection locked="0"/>
    </xf>
    <xf numFmtId="9" fontId="9" fillId="5" borderId="8" applyFont="0">
      <alignment horizontal="right" vertical="center"/>
      <protection locked="0"/>
    </xf>
    <xf numFmtId="170" fontId="9" fillId="5" borderId="1" applyFont="0">
      <alignment horizontal="right" vertical="center"/>
      <protection locked="0"/>
    </xf>
    <xf numFmtId="166" fontId="9" fillId="5" borderId="8" applyFont="0">
      <alignment horizontal="right" vertical="center"/>
      <protection locked="0"/>
    </xf>
    <xf numFmtId="0" fontId="9" fillId="5" borderId="1" applyFont="0">
      <alignment horizontal="center" vertical="center" wrapText="1"/>
      <protection locked="0"/>
    </xf>
    <xf numFmtId="49" fontId="9" fillId="5" borderId="1" applyFont="0">
      <alignment vertical="center"/>
      <protection locked="0"/>
    </xf>
    <xf numFmtId="0" fontId="9" fillId="0" borderId="0"/>
    <xf numFmtId="0" fontId="9" fillId="0" borderId="0"/>
    <xf numFmtId="0" fontId="9" fillId="0" borderId="0"/>
    <xf numFmtId="0" fontId="9" fillId="0" borderId="0"/>
    <xf numFmtId="0" fontId="16" fillId="0" borderId="0"/>
    <xf numFmtId="0" fontId="9" fillId="0" borderId="0"/>
    <xf numFmtId="0" fontId="17" fillId="0" borderId="0"/>
    <xf numFmtId="0" fontId="16" fillId="0" borderId="0"/>
    <xf numFmtId="0" fontId="16" fillId="0" borderId="0"/>
    <xf numFmtId="0" fontId="14" fillId="0" borderId="0"/>
    <xf numFmtId="0" fontId="16" fillId="0" borderId="0"/>
    <xf numFmtId="0" fontId="16" fillId="0" borderId="0"/>
    <xf numFmtId="0" fontId="14" fillId="0" borderId="0"/>
    <xf numFmtId="0" fontId="16" fillId="0" borderId="0"/>
    <xf numFmtId="0" fontId="16" fillId="0" borderId="0"/>
    <xf numFmtId="0" fontId="9" fillId="0" borderId="0"/>
    <xf numFmtId="0" fontId="9" fillId="0" borderId="0"/>
    <xf numFmtId="0" fontId="16" fillId="0" borderId="0"/>
    <xf numFmtId="0" fontId="16"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4"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6" fillId="0" borderId="0"/>
    <xf numFmtId="0" fontId="16" fillId="0" borderId="0"/>
    <xf numFmtId="0" fontId="16" fillId="0" borderId="0"/>
    <xf numFmtId="0" fontId="16" fillId="0" borderId="0"/>
    <xf numFmtId="0" fontId="14" fillId="0" borderId="0"/>
    <xf numFmtId="0" fontId="9" fillId="0" borderId="0"/>
    <xf numFmtId="0" fontId="9" fillId="0" borderId="0"/>
    <xf numFmtId="0" fontId="9" fillId="0" borderId="0"/>
    <xf numFmtId="0" fontId="9" fillId="0" borderId="0"/>
    <xf numFmtId="0" fontId="9" fillId="0" borderId="0"/>
    <xf numFmtId="3" fontId="9" fillId="7" borderId="1" applyFont="0">
      <alignment horizontal="right" vertical="center"/>
      <protection locked="0"/>
    </xf>
    <xf numFmtId="167" fontId="9" fillId="7" borderId="1" applyFont="0">
      <alignment horizontal="right" vertical="center"/>
      <protection locked="0"/>
    </xf>
    <xf numFmtId="10" fontId="9" fillId="7" borderId="1" applyFont="0">
      <alignment horizontal="right" vertical="center"/>
      <protection locked="0"/>
    </xf>
    <xf numFmtId="9" fontId="9" fillId="7" borderId="1" applyFont="0">
      <alignment horizontal="right" vertical="center"/>
      <protection locked="0"/>
    </xf>
    <xf numFmtId="170" fontId="9" fillId="7" borderId="1" applyFont="0">
      <alignment horizontal="right" vertical="center"/>
      <protection locked="0"/>
    </xf>
    <xf numFmtId="166" fontId="9" fillId="7" borderId="8" applyFont="0">
      <alignment horizontal="right" vertical="center"/>
      <protection locked="0"/>
    </xf>
    <xf numFmtId="0" fontId="9" fillId="7" borderId="1" applyFont="0">
      <alignment horizontal="center" vertical="center" wrapText="1"/>
      <protection locked="0"/>
    </xf>
    <xf numFmtId="0" fontId="9" fillId="7" borderId="1" applyNumberFormat="0" applyFont="0">
      <alignment horizontal="center" vertical="center" wrapText="1"/>
      <protection locked="0"/>
    </xf>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3" fontId="9" fillId="8" borderId="1" applyFont="0">
      <alignment horizontal="right" vertical="center"/>
      <protection locked="0"/>
    </xf>
    <xf numFmtId="171" fontId="9" fillId="2" borderId="1" applyFont="0">
      <alignment horizontal="center" vertical="center"/>
    </xf>
    <xf numFmtId="3" fontId="9" fillId="2" borderId="1" applyFont="0">
      <alignment horizontal="right" vertical="center"/>
    </xf>
    <xf numFmtId="172" fontId="9" fillId="2" borderId="1" applyFont="0">
      <alignment horizontal="right" vertical="center"/>
    </xf>
    <xf numFmtId="167" fontId="9" fillId="2" borderId="1" applyFont="0">
      <alignment horizontal="right" vertical="center"/>
    </xf>
    <xf numFmtId="10" fontId="9" fillId="2" borderId="1" applyFont="0">
      <alignment horizontal="right" vertical="center"/>
    </xf>
    <xf numFmtId="9" fontId="9" fillId="2" borderId="1" applyFont="0">
      <alignment horizontal="right" vertical="center"/>
    </xf>
    <xf numFmtId="173" fontId="9" fillId="2" borderId="1" applyFont="0">
      <alignment horizontal="center" vertical="center" wrapText="1"/>
    </xf>
    <xf numFmtId="168" fontId="9" fillId="9" borderId="1" applyFont="0">
      <alignment vertical="center"/>
    </xf>
    <xf numFmtId="1" fontId="9" fillId="9" borderId="1" applyFont="0">
      <alignment horizontal="right" vertical="center"/>
    </xf>
    <xf numFmtId="169" fontId="9" fillId="9" borderId="1" applyFont="0">
      <alignment vertical="center"/>
    </xf>
    <xf numFmtId="9" fontId="9" fillId="9" borderId="1" applyFont="0">
      <alignment horizontal="right" vertical="center"/>
    </xf>
    <xf numFmtId="170" fontId="9" fillId="9" borderId="1" applyFont="0">
      <alignment horizontal="right" vertical="center"/>
    </xf>
    <xf numFmtId="10" fontId="9" fillId="9" borderId="1" applyFont="0">
      <alignment horizontal="right" vertical="center"/>
    </xf>
    <xf numFmtId="0" fontId="9" fillId="9" borderId="1" applyFont="0">
      <alignment horizontal="center" vertical="center" wrapText="1"/>
    </xf>
    <xf numFmtId="49" fontId="9" fillId="9" borderId="1" applyFont="0">
      <alignment vertical="center"/>
    </xf>
    <xf numFmtId="169" fontId="9" fillId="10" borderId="1" applyFont="0">
      <alignment vertical="center"/>
    </xf>
    <xf numFmtId="9" fontId="9" fillId="10" borderId="1" applyFont="0">
      <alignment horizontal="right" vertical="center"/>
    </xf>
    <xf numFmtId="168" fontId="9" fillId="11" borderId="1">
      <alignment vertical="center"/>
    </xf>
    <xf numFmtId="169" fontId="9" fillId="12" borderId="1" applyFont="0">
      <alignment horizontal="right" vertical="center"/>
    </xf>
    <xf numFmtId="1" fontId="9" fillId="12" borderId="1" applyFont="0">
      <alignment horizontal="right" vertical="center"/>
    </xf>
    <xf numFmtId="169" fontId="9" fillId="12" borderId="1" applyFont="0">
      <alignment vertical="center"/>
    </xf>
    <xf numFmtId="167" fontId="9" fillId="12" borderId="1" applyFont="0">
      <alignment vertical="center"/>
    </xf>
    <xf numFmtId="10" fontId="9" fillId="12" borderId="1" applyFont="0">
      <alignment horizontal="right" vertical="center"/>
    </xf>
    <xf numFmtId="9" fontId="9" fillId="12" borderId="1" applyFont="0">
      <alignment horizontal="right" vertical="center"/>
    </xf>
    <xf numFmtId="170" fontId="9" fillId="12" borderId="1" applyFont="0">
      <alignment horizontal="right" vertical="center"/>
    </xf>
    <xf numFmtId="10" fontId="9" fillId="12" borderId="6" applyFont="0">
      <alignment horizontal="right" vertical="center"/>
    </xf>
    <xf numFmtId="0" fontId="9" fillId="12" borderId="1" applyFont="0">
      <alignment horizontal="center" vertical="center" wrapText="1"/>
    </xf>
    <xf numFmtId="49" fontId="9" fillId="12" borderId="1" applyFont="0">
      <alignment vertical="center"/>
    </xf>
    <xf numFmtId="0" fontId="7" fillId="0" borderId="0"/>
    <xf numFmtId="16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8" fillId="0" borderId="0"/>
    <xf numFmtId="43" fontId="18" fillId="0" borderId="0" applyFont="0" applyFill="0" applyBorder="0" applyAlignment="0" applyProtection="0"/>
    <xf numFmtId="0" fontId="19" fillId="0" borderId="0" applyNumberFormat="0">
      <alignment horizontal="right"/>
    </xf>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164"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0" fontId="9" fillId="0" borderId="0"/>
    <xf numFmtId="43" fontId="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21" fillId="0" borderId="0" xfId="1229" applyFont="1" applyAlignment="1">
      <alignment vertical="center"/>
    </xf>
    <xf numFmtId="0" fontId="20" fillId="0" borderId="1" xfId="1229" applyFont="1" applyFill="1" applyBorder="1" applyAlignment="1">
      <alignment horizontal="center" vertical="center"/>
    </xf>
    <xf numFmtId="0" fontId="21" fillId="0" borderId="0" xfId="1229" applyFont="1" applyBorder="1" applyAlignment="1">
      <alignment vertical="center"/>
    </xf>
    <xf numFmtId="0" fontId="21" fillId="0" borderId="0" xfId="1229" applyFont="1" applyFill="1" applyBorder="1" applyAlignment="1">
      <alignment vertical="center"/>
    </xf>
    <xf numFmtId="0" fontId="20" fillId="13" borderId="1" xfId="1229" applyFont="1" applyFill="1" applyBorder="1" applyAlignment="1">
      <alignment horizontal="center" vertical="center"/>
    </xf>
    <xf numFmtId="0" fontId="20" fillId="13" borderId="1" xfId="1229" applyFont="1" applyFill="1" applyBorder="1" applyAlignment="1">
      <alignment horizontal="center" vertical="center" wrapText="1"/>
    </xf>
    <xf numFmtId="0" fontId="21" fillId="0" borderId="1" xfId="1229" applyFont="1" applyFill="1" applyBorder="1" applyAlignment="1">
      <alignment horizontal="left" vertical="center" wrapText="1"/>
    </xf>
    <xf numFmtId="0" fontId="20" fillId="13" borderId="1" xfId="1229" applyFont="1" applyFill="1" applyBorder="1" applyAlignment="1">
      <alignment horizontal="left" vertical="center" wrapText="1"/>
    </xf>
    <xf numFmtId="0" fontId="20" fillId="0" borderId="0" xfId="1229" applyFont="1" applyAlignment="1">
      <alignment vertical="center"/>
    </xf>
    <xf numFmtId="0" fontId="21" fillId="0" borderId="1" xfId="1229" applyFont="1" applyBorder="1" applyAlignment="1">
      <alignment vertical="center"/>
    </xf>
    <xf numFmtId="0" fontId="20" fillId="0" borderId="1" xfId="1229" quotePrefix="1" applyFont="1" applyFill="1" applyBorder="1" applyAlignment="1">
      <alignment horizontal="left" vertical="center"/>
    </xf>
    <xf numFmtId="0" fontId="20" fillId="0" borderId="1" xfId="1229" applyFont="1" applyFill="1" applyBorder="1" applyAlignment="1">
      <alignment vertical="center" wrapText="1"/>
    </xf>
    <xf numFmtId="0" fontId="21" fillId="0" borderId="1" xfId="1229" applyFont="1" applyFill="1" applyBorder="1" applyAlignment="1">
      <alignment vertical="center" wrapText="1"/>
    </xf>
    <xf numFmtId="0" fontId="20" fillId="0" borderId="1" xfId="1229" quotePrefix="1" applyFont="1" applyFill="1" applyBorder="1" applyAlignment="1">
      <alignment vertical="center"/>
    </xf>
    <xf numFmtId="0" fontId="20" fillId="0" borderId="1" xfId="1229" applyFont="1" applyBorder="1" applyAlignment="1">
      <alignment horizontal="center" vertical="center"/>
    </xf>
    <xf numFmtId="0" fontId="20" fillId="0" borderId="1" xfId="1229" applyFont="1" applyBorder="1" applyAlignment="1">
      <alignment vertical="center"/>
    </xf>
    <xf numFmtId="0" fontId="20" fillId="0" borderId="6" xfId="1229" applyFont="1" applyBorder="1" applyAlignment="1">
      <alignment vertical="center"/>
    </xf>
    <xf numFmtId="0" fontId="20" fillId="0" borderId="5" xfId="1229" applyFont="1" applyBorder="1" applyAlignment="1">
      <alignment vertical="center"/>
    </xf>
    <xf numFmtId="0" fontId="21" fillId="0" borderId="13" xfId="1229" applyFont="1" applyBorder="1" applyAlignment="1">
      <alignment vertical="center"/>
    </xf>
    <xf numFmtId="0" fontId="21" fillId="0" borderId="2" xfId="1229" applyFont="1" applyBorder="1" applyAlignment="1">
      <alignment vertical="center"/>
    </xf>
    <xf numFmtId="0" fontId="21" fillId="0" borderId="5" xfId="1229" applyFont="1" applyBorder="1" applyAlignment="1">
      <alignment vertical="center"/>
    </xf>
    <xf numFmtId="0" fontId="21" fillId="0" borderId="6" xfId="1229" applyFont="1" applyBorder="1" applyAlignment="1">
      <alignment vertical="center"/>
    </xf>
    <xf numFmtId="0" fontId="21" fillId="0" borderId="8" xfId="1229" applyFont="1" applyBorder="1" applyAlignment="1">
      <alignment vertical="center"/>
    </xf>
    <xf numFmtId="0" fontId="24" fillId="0" borderId="1" xfId="1229" applyFont="1" applyBorder="1" applyAlignment="1">
      <alignment vertical="center"/>
    </xf>
    <xf numFmtId="0" fontId="24" fillId="0" borderId="13" xfId="1229" applyFont="1" applyBorder="1" applyAlignment="1">
      <alignment vertical="center"/>
    </xf>
    <xf numFmtId="0" fontId="9" fillId="18" borderId="0" xfId="0" applyFont="1" applyFill="1"/>
    <xf numFmtId="0" fontId="20" fillId="0" borderId="0" xfId="1229" applyFont="1" applyFill="1" applyBorder="1" applyAlignment="1">
      <alignment vertical="center" wrapText="1"/>
    </xf>
    <xf numFmtId="14" fontId="21" fillId="0" borderId="0" xfId="1229" applyNumberFormat="1" applyFont="1" applyAlignment="1">
      <alignment vertical="center"/>
    </xf>
    <xf numFmtId="0" fontId="21" fillId="0" borderId="10" xfId="1229" applyFont="1" applyBorder="1" applyAlignment="1">
      <alignment vertical="center"/>
    </xf>
    <xf numFmtId="14" fontId="25" fillId="20" borderId="17" xfId="1229" applyNumberFormat="1" applyFont="1" applyFill="1" applyBorder="1" applyAlignment="1">
      <alignment vertical="center"/>
    </xf>
    <xf numFmtId="0" fontId="21" fillId="19" borderId="14" xfId="1229" applyFont="1" applyFill="1" applyBorder="1" applyAlignment="1">
      <alignment vertical="center"/>
    </xf>
    <xf numFmtId="0" fontId="21" fillId="14" borderId="9" xfId="1229" applyFont="1" applyFill="1" applyBorder="1" applyAlignment="1">
      <alignment vertical="center"/>
    </xf>
    <xf numFmtId="0" fontId="21" fillId="15" borderId="9" xfId="1229" applyFont="1" applyFill="1" applyBorder="1" applyAlignment="1">
      <alignment vertical="center"/>
    </xf>
    <xf numFmtId="0" fontId="22" fillId="17" borderId="18" xfId="2" applyNumberFormat="1" applyFont="1" applyFill="1" applyBorder="1" applyAlignment="1">
      <alignment horizontal="center" vertical="center" wrapText="1"/>
    </xf>
    <xf numFmtId="39" fontId="26" fillId="18" borderId="0" xfId="1229" applyNumberFormat="1" applyFont="1" applyFill="1" applyBorder="1" applyAlignment="1">
      <alignment vertical="center" wrapText="1"/>
    </xf>
    <xf numFmtId="39" fontId="11" fillId="18" borderId="1" xfId="1229" applyNumberFormat="1" applyFont="1" applyFill="1" applyBorder="1" applyAlignment="1">
      <alignment horizontal="center" vertical="center"/>
    </xf>
    <xf numFmtId="39" fontId="11" fillId="18" borderId="8" xfId="1229" applyNumberFormat="1" applyFont="1" applyFill="1" applyBorder="1" applyAlignment="1">
      <alignment horizontal="center" vertical="center" wrapText="1"/>
    </xf>
    <xf numFmtId="39" fontId="11" fillId="18" borderId="1" xfId="1229" applyNumberFormat="1" applyFont="1" applyFill="1" applyBorder="1" applyAlignment="1" applyProtection="1">
      <alignment horizontal="center" vertical="center" wrapText="1"/>
      <protection locked="0"/>
    </xf>
    <xf numFmtId="0" fontId="9" fillId="18" borderId="0" xfId="0" applyFont="1" applyFill="1" applyAlignment="1">
      <alignment wrapText="1"/>
    </xf>
    <xf numFmtId="0" fontId="9" fillId="18" borderId="0" xfId="0" applyFont="1" applyFill="1" applyBorder="1" applyAlignment="1">
      <alignment wrapText="1"/>
    </xf>
    <xf numFmtId="38" fontId="11" fillId="18" borderId="11" xfId="2" applyNumberFormat="1" applyFont="1" applyFill="1" applyBorder="1"/>
    <xf numFmtId="39" fontId="11" fillId="18" borderId="3" xfId="1229" applyNumberFormat="1" applyFont="1" applyFill="1" applyBorder="1" applyAlignment="1">
      <alignment horizontal="center" vertical="center" wrapText="1"/>
    </xf>
    <xf numFmtId="38" fontId="30" fillId="21" borderId="6" xfId="2" applyNumberFormat="1" applyFont="1" applyFill="1" applyBorder="1" applyAlignment="1" applyProtection="1">
      <alignment vertical="center"/>
      <protection locked="0"/>
    </xf>
    <xf numFmtId="38" fontId="30" fillId="22" borderId="6" xfId="2" applyNumberFormat="1" applyFont="1" applyFill="1" applyBorder="1" applyAlignment="1" applyProtection="1">
      <alignment vertical="center"/>
      <protection locked="0"/>
    </xf>
    <xf numFmtId="38" fontId="30" fillId="21" borderId="1" xfId="2" applyNumberFormat="1" applyFont="1" applyFill="1" applyBorder="1" applyAlignment="1" applyProtection="1">
      <alignment vertical="center"/>
      <protection locked="0"/>
    </xf>
    <xf numFmtId="38" fontId="30" fillId="22" borderId="1" xfId="2" applyNumberFormat="1" applyFont="1" applyFill="1" applyBorder="1" applyAlignment="1" applyProtection="1">
      <alignment vertical="center"/>
      <protection locked="0"/>
    </xf>
    <xf numFmtId="38" fontId="29" fillId="18" borderId="1" xfId="2" applyNumberFormat="1" applyFont="1" applyFill="1" applyBorder="1" applyAlignment="1" applyProtection="1">
      <alignment vertical="center"/>
      <protection locked="0"/>
    </xf>
    <xf numFmtId="38" fontId="29" fillId="16" borderId="1" xfId="2" applyNumberFormat="1" applyFont="1" applyFill="1" applyBorder="1" applyAlignment="1" applyProtection="1">
      <alignment vertical="center"/>
      <protection locked="0"/>
    </xf>
    <xf numFmtId="39" fontId="11" fillId="18" borderId="22" xfId="1229" applyNumberFormat="1" applyFont="1" applyFill="1" applyBorder="1" applyAlignment="1">
      <alignment horizontal="center" vertical="center"/>
    </xf>
    <xf numFmtId="39" fontId="11" fillId="18" borderId="20" xfId="1229" applyNumberFormat="1" applyFont="1" applyFill="1" applyBorder="1" applyAlignment="1">
      <alignment horizontal="center" vertical="center"/>
    </xf>
    <xf numFmtId="39" fontId="11" fillId="18" borderId="16" xfId="1229" applyNumberFormat="1" applyFont="1" applyFill="1" applyBorder="1" applyAlignment="1">
      <alignment horizontal="center" vertical="center"/>
    </xf>
    <xf numFmtId="38" fontId="30" fillId="22" borderId="15" xfId="2" applyNumberFormat="1" applyFont="1" applyFill="1" applyBorder="1" applyAlignment="1" applyProtection="1">
      <alignment vertical="center"/>
      <protection locked="0"/>
    </xf>
    <xf numFmtId="38" fontId="30" fillId="21" borderId="15" xfId="2" applyNumberFormat="1" applyFont="1" applyFill="1" applyBorder="1" applyAlignment="1" applyProtection="1">
      <alignment vertical="center"/>
      <protection locked="0"/>
    </xf>
    <xf numFmtId="38" fontId="30" fillId="22" borderId="16" xfId="2" applyNumberFormat="1" applyFont="1" applyFill="1" applyBorder="1" applyAlignment="1" applyProtection="1">
      <alignment vertical="center"/>
      <protection locked="0"/>
    </xf>
    <xf numFmtId="38" fontId="30" fillId="21" borderId="16" xfId="2" applyNumberFormat="1" applyFont="1" applyFill="1" applyBorder="1" applyAlignment="1" applyProtection="1">
      <alignment vertical="center"/>
      <protection locked="0"/>
    </xf>
    <xf numFmtId="38" fontId="29" fillId="18" borderId="16" xfId="2" applyNumberFormat="1" applyFont="1" applyFill="1" applyBorder="1" applyAlignment="1" applyProtection="1">
      <alignment vertical="center"/>
      <protection locked="0"/>
    </xf>
    <xf numFmtId="39" fontId="11" fillId="18" borderId="16" xfId="1229" applyNumberFormat="1" applyFont="1" applyFill="1" applyBorder="1" applyAlignment="1" applyProtection="1">
      <alignment horizontal="center" vertical="center" wrapText="1"/>
      <protection locked="0"/>
    </xf>
    <xf numFmtId="38" fontId="29" fillId="16" borderId="16" xfId="2" applyNumberFormat="1" applyFont="1" applyFill="1" applyBorder="1" applyAlignment="1" applyProtection="1">
      <alignment vertical="center"/>
      <protection locked="0"/>
    </xf>
    <xf numFmtId="39" fontId="27" fillId="18" borderId="23" xfId="1229" applyNumberFormat="1" applyFont="1" applyFill="1" applyBorder="1" applyAlignment="1">
      <alignment horizontal="center" vertical="center" wrapText="1"/>
    </xf>
    <xf numFmtId="0" fontId="27" fillId="0" borderId="1" xfId="1230" applyFont="1" applyFill="1" applyBorder="1" applyAlignment="1">
      <alignment horizontal="center" vertical="center" wrapText="1"/>
    </xf>
    <xf numFmtId="0" fontId="0" fillId="0" borderId="0" xfId="1229" applyFont="1" applyAlignment="1">
      <alignment vertical="center"/>
    </xf>
    <xf numFmtId="0" fontId="0" fillId="18" borderId="0" xfId="1229" applyFont="1" applyFill="1" applyAlignment="1">
      <alignment vertical="center"/>
    </xf>
    <xf numFmtId="0" fontId="28" fillId="0" borderId="1" xfId="1229" applyFont="1" applyFill="1" applyBorder="1" applyAlignment="1">
      <alignment horizontal="center" vertical="center"/>
    </xf>
    <xf numFmtId="37" fontId="33" fillId="0" borderId="1" xfId="1229" applyNumberFormat="1" applyFont="1" applyFill="1" applyBorder="1" applyAlignment="1">
      <alignment horizontal="center" vertical="center" wrapText="1"/>
    </xf>
    <xf numFmtId="0" fontId="9" fillId="0" borderId="0" xfId="1229" applyFont="1" applyAlignment="1">
      <alignment vertical="center"/>
    </xf>
    <xf numFmtId="0" fontId="32" fillId="0" borderId="0" xfId="1229" applyFont="1" applyAlignment="1">
      <alignment vertical="center"/>
    </xf>
    <xf numFmtId="0" fontId="27" fillId="0" borderId="1" xfId="1230" applyFont="1" applyFill="1" applyBorder="1" applyAlignment="1">
      <alignment vertical="center"/>
    </xf>
    <xf numFmtId="3" fontId="34" fillId="0" borderId="1" xfId="1230" applyNumberFormat="1" applyFont="1" applyFill="1" applyBorder="1" applyAlignment="1">
      <alignment horizontal="center"/>
    </xf>
    <xf numFmtId="0" fontId="27" fillId="0" borderId="1" xfId="1230" applyFont="1" applyFill="1" applyBorder="1" applyAlignment="1">
      <alignment vertical="center" wrapText="1"/>
    </xf>
    <xf numFmtId="174" fontId="11" fillId="0" borderId="1" xfId="1230" applyNumberFormat="1" applyFont="1" applyFill="1" applyBorder="1" applyAlignment="1">
      <alignment horizontal="center" vertical="center"/>
    </xf>
    <xf numFmtId="0" fontId="33" fillId="0" borderId="1" xfId="1229" applyFont="1" applyFill="1" applyBorder="1" applyAlignment="1">
      <alignment horizontal="center" vertical="center" wrapText="1"/>
    </xf>
    <xf numFmtId="0" fontId="33" fillId="0" borderId="1" xfId="1229" applyFont="1" applyFill="1" applyBorder="1" applyAlignment="1">
      <alignment horizontal="center" vertical="center" wrapText="1"/>
    </xf>
    <xf numFmtId="0" fontId="33" fillId="0" borderId="3" xfId="1229" applyFont="1" applyFill="1" applyBorder="1" applyAlignment="1">
      <alignment horizontal="center" vertical="center" wrapText="1"/>
    </xf>
    <xf numFmtId="37" fontId="37" fillId="0" borderId="1" xfId="1229" applyNumberFormat="1" applyFont="1" applyFill="1" applyBorder="1" applyAlignment="1" applyProtection="1">
      <alignment horizontal="center" vertical="center" wrapText="1"/>
      <protection locked="0"/>
    </xf>
    <xf numFmtId="37" fontId="37" fillId="0" borderId="1" xfId="1229" applyNumberFormat="1" applyFont="1" applyFill="1" applyBorder="1" applyAlignment="1">
      <alignment horizontal="center" vertical="center" wrapText="1"/>
    </xf>
    <xf numFmtId="10" fontId="37" fillId="0" borderId="1" xfId="1229" quotePrefix="1" applyNumberFormat="1" applyFont="1" applyFill="1" applyBorder="1" applyAlignment="1">
      <alignment horizontal="center" vertical="center" wrapText="1"/>
    </xf>
    <xf numFmtId="3" fontId="37" fillId="0" borderId="1" xfId="1229" applyNumberFormat="1" applyFont="1" applyFill="1" applyBorder="1" applyAlignment="1">
      <alignment horizontal="center" vertical="center" wrapText="1"/>
    </xf>
    <xf numFmtId="10" fontId="37" fillId="0" borderId="1" xfId="1229" applyNumberFormat="1" applyFont="1" applyFill="1" applyBorder="1" applyAlignment="1">
      <alignment horizontal="center" vertical="center" wrapText="1"/>
    </xf>
    <xf numFmtId="0" fontId="37" fillId="23" borderId="1" xfId="1229" applyFont="1" applyFill="1" applyBorder="1" applyAlignment="1">
      <alignment horizontal="justify" vertical="center" wrapText="1"/>
    </xf>
    <xf numFmtId="0" fontId="37" fillId="23" borderId="1" xfId="1229" applyFont="1" applyFill="1" applyBorder="1" applyAlignment="1">
      <alignment vertical="center" wrapText="1"/>
    </xf>
    <xf numFmtId="37" fontId="37" fillId="23" borderId="1" xfId="1229" applyNumberFormat="1" applyFont="1" applyFill="1" applyBorder="1" applyAlignment="1" applyProtection="1">
      <alignment horizontal="center" vertical="center" wrapText="1"/>
      <protection locked="0"/>
    </xf>
    <xf numFmtId="37" fontId="37" fillId="23" borderId="1" xfId="1229" applyNumberFormat="1" applyFont="1" applyFill="1" applyBorder="1" applyAlignment="1">
      <alignment horizontal="center" vertical="center" wrapText="1"/>
    </xf>
    <xf numFmtId="0" fontId="37" fillId="23" borderId="1" xfId="1229" applyFont="1" applyFill="1" applyBorder="1" applyAlignment="1">
      <alignment horizontal="center" vertical="center" wrapText="1"/>
    </xf>
    <xf numFmtId="3" fontId="37" fillId="0" borderId="1" xfId="1229" applyNumberFormat="1" applyFont="1" applyBorder="1" applyAlignment="1">
      <alignment horizontal="center" vertical="center" wrapText="1"/>
    </xf>
    <xf numFmtId="0" fontId="36" fillId="0" borderId="1" xfId="1229" applyFont="1" applyFill="1" applyBorder="1" applyAlignment="1">
      <alignment horizontal="justify" vertical="center" wrapText="1"/>
    </xf>
    <xf numFmtId="37" fontId="37" fillId="0" borderId="1" xfId="1229" applyNumberFormat="1" applyFont="1" applyBorder="1" applyAlignment="1">
      <alignment horizontal="center" vertical="center" wrapText="1"/>
    </xf>
    <xf numFmtId="3" fontId="37" fillId="23" borderId="1" xfId="1229" applyNumberFormat="1" applyFont="1" applyFill="1" applyBorder="1" applyAlignment="1">
      <alignment horizontal="justify" vertical="center" wrapText="1"/>
    </xf>
    <xf numFmtId="3" fontId="37" fillId="0" borderId="26" xfId="1229" applyNumberFormat="1" applyFont="1" applyFill="1" applyBorder="1" applyAlignment="1">
      <alignment horizontal="center" vertical="center" wrapText="1"/>
    </xf>
    <xf numFmtId="37" fontId="33" fillId="16" borderId="1" xfId="1229" applyNumberFormat="1" applyFont="1" applyFill="1" applyBorder="1" applyAlignment="1">
      <alignment horizontal="center" vertical="center" wrapText="1"/>
    </xf>
    <xf numFmtId="0" fontId="41" fillId="0" borderId="0" xfId="1229" applyFont="1" applyAlignment="1">
      <alignment horizontal="justify" vertical="center"/>
    </xf>
    <xf numFmtId="0" fontId="39" fillId="0" borderId="0" xfId="1229" applyFont="1" applyAlignment="1">
      <alignment vertical="center"/>
    </xf>
    <xf numFmtId="10" fontId="33" fillId="0" borderId="1" xfId="1229" applyNumberFormat="1" applyFont="1" applyFill="1" applyBorder="1" applyAlignment="1">
      <alignment horizontal="center" vertical="center" wrapText="1"/>
    </xf>
    <xf numFmtId="38" fontId="28" fillId="0" borderId="1" xfId="2" applyNumberFormat="1" applyFont="1" applyFill="1" applyBorder="1" applyAlignment="1" applyProtection="1">
      <alignment horizontal="centerContinuous" vertical="center" wrapText="1"/>
      <protection locked="0"/>
    </xf>
    <xf numFmtId="175" fontId="27" fillId="0" borderId="1" xfId="2" applyNumberFormat="1" applyFont="1" applyFill="1" applyBorder="1" applyAlignment="1">
      <alignment horizontal="center" vertical="center" wrapText="1"/>
    </xf>
    <xf numFmtId="175" fontId="27" fillId="0" borderId="1" xfId="2" applyNumberFormat="1" applyFont="1" applyFill="1" applyBorder="1" applyAlignment="1" applyProtection="1">
      <alignment horizontal="center" vertical="center" wrapText="1"/>
      <protection locked="0"/>
    </xf>
    <xf numFmtId="175" fontId="28" fillId="0" borderId="1" xfId="2" applyNumberFormat="1" applyFont="1" applyFill="1" applyBorder="1" applyAlignment="1" applyProtection="1">
      <alignment horizontal="center" vertical="center" wrapText="1"/>
      <protection locked="0"/>
    </xf>
    <xf numFmtId="0" fontId="33" fillId="0" borderId="1" xfId="1229" applyFont="1" applyFill="1" applyBorder="1" applyAlignment="1">
      <alignment horizontal="justify" vertical="center" wrapText="1"/>
    </xf>
    <xf numFmtId="175" fontId="33" fillId="0" borderId="1" xfId="1229" applyNumberFormat="1" applyFont="1" applyFill="1" applyBorder="1" applyAlignment="1">
      <alignment horizontal="center" vertical="center"/>
    </xf>
    <xf numFmtId="0" fontId="39" fillId="0" borderId="0" xfId="1229" applyFont="1" applyBorder="1" applyAlignment="1">
      <alignment horizontal="justify" vertical="center" wrapText="1"/>
    </xf>
    <xf numFmtId="0" fontId="9" fillId="0" borderId="0" xfId="1229" applyFont="1" applyBorder="1" applyAlignment="1">
      <alignment horizontal="justify" vertical="center" wrapText="1"/>
    </xf>
    <xf numFmtId="0" fontId="39" fillId="0" borderId="0" xfId="1229" applyFont="1" applyBorder="1" applyAlignment="1">
      <alignment horizontal="justify" vertical="center"/>
    </xf>
    <xf numFmtId="37" fontId="33" fillId="0" borderId="3" xfId="1229" applyNumberFormat="1" applyFont="1" applyFill="1" applyBorder="1" applyAlignment="1">
      <alignment horizontal="center" vertical="center" wrapText="1"/>
    </xf>
    <xf numFmtId="176" fontId="33" fillId="0" borderId="3" xfId="1229" applyNumberFormat="1" applyFont="1" applyFill="1" applyBorder="1" applyAlignment="1">
      <alignment horizontal="center" vertical="center" wrapText="1"/>
    </xf>
    <xf numFmtId="0" fontId="33" fillId="0" borderId="0" xfId="1229" applyFont="1" applyFill="1" applyBorder="1" applyAlignment="1">
      <alignment vertical="center" wrapText="1"/>
    </xf>
    <xf numFmtId="0" fontId="9" fillId="0" borderId="0" xfId="1229" applyFont="1" applyBorder="1" applyAlignment="1">
      <alignment vertical="center"/>
    </xf>
    <xf numFmtId="0" fontId="11" fillId="0" borderId="1" xfId="1229" applyFont="1" applyFill="1" applyBorder="1" applyAlignment="1">
      <alignment horizontal="center" vertical="center"/>
    </xf>
    <xf numFmtId="0" fontId="11" fillId="0" borderId="1" xfId="1229" applyFont="1" applyFill="1" applyBorder="1" applyAlignment="1">
      <alignment vertical="center"/>
    </xf>
    <xf numFmtId="3" fontId="9" fillId="0" borderId="1" xfId="1229" applyNumberFormat="1" applyFont="1" applyFill="1" applyBorder="1" applyAlignment="1" applyProtection="1">
      <alignment horizontal="center" vertical="center"/>
      <protection locked="0"/>
    </xf>
    <xf numFmtId="3" fontId="9" fillId="0" borderId="1" xfId="1229" applyNumberFormat="1" applyFont="1" applyFill="1" applyBorder="1" applyAlignment="1">
      <alignment horizontal="center" vertical="center"/>
    </xf>
    <xf numFmtId="0" fontId="26" fillId="0" borderId="0" xfId="1229" applyFont="1" applyFill="1" applyAlignment="1">
      <alignment vertical="center"/>
    </xf>
    <xf numFmtId="0" fontId="39" fillId="0" borderId="0" xfId="1229" applyFont="1" applyBorder="1" applyAlignment="1">
      <alignment horizontal="justify" vertical="top" wrapText="1"/>
    </xf>
    <xf numFmtId="0" fontId="9" fillId="0" borderId="0" xfId="1229" applyFont="1" applyAlignment="1">
      <alignment vertical="top"/>
    </xf>
    <xf numFmtId="0" fontId="26" fillId="0" borderId="0" xfId="1229" applyFont="1" applyAlignment="1">
      <alignment vertical="center"/>
    </xf>
    <xf numFmtId="0" fontId="23" fillId="0" borderId="0" xfId="1229" applyFont="1" applyFill="1" applyAlignment="1">
      <alignment horizontal="left" vertical="top" wrapText="1"/>
    </xf>
    <xf numFmtId="0" fontId="9" fillId="0" borderId="0" xfId="1229" applyFont="1" applyAlignment="1">
      <alignment vertical="top" wrapText="1"/>
    </xf>
    <xf numFmtId="177" fontId="28" fillId="0" borderId="1" xfId="1229" applyNumberFormat="1" applyFont="1" applyFill="1" applyBorder="1" applyAlignment="1" applyProtection="1">
      <alignment horizontal="center" vertical="center"/>
      <protection locked="0"/>
    </xf>
    <xf numFmtId="177" fontId="28" fillId="0" borderId="1" xfId="1229" applyNumberFormat="1" applyFont="1" applyBorder="1" applyAlignment="1">
      <alignment horizontal="center" vertical="center"/>
    </xf>
    <xf numFmtId="0" fontId="28" fillId="0" borderId="0" xfId="1229" applyFont="1" applyFill="1" applyAlignment="1">
      <alignment vertical="center"/>
    </xf>
    <xf numFmtId="0" fontId="28" fillId="0" borderId="0" xfId="1229" applyFont="1" applyAlignment="1">
      <alignment vertical="center"/>
    </xf>
    <xf numFmtId="37" fontId="27" fillId="0" borderId="1" xfId="1229" applyNumberFormat="1" applyFont="1" applyBorder="1" applyAlignment="1">
      <alignment horizontal="center" vertical="center"/>
    </xf>
    <xf numFmtId="0" fontId="42" fillId="0" borderId="1" xfId="1229" applyFont="1" applyFill="1" applyBorder="1" applyAlignment="1">
      <alignment vertical="center"/>
    </xf>
    <xf numFmtId="0" fontId="0" fillId="0" borderId="1" xfId="1229" applyFont="1" applyFill="1" applyBorder="1" applyAlignment="1" applyProtection="1">
      <alignment horizontal="center" vertical="center"/>
      <protection locked="0"/>
    </xf>
    <xf numFmtId="0" fontId="12" fillId="0" borderId="1" xfId="1229" applyFont="1" applyFill="1" applyBorder="1" applyAlignment="1">
      <alignment horizontal="center" vertical="center"/>
    </xf>
    <xf numFmtId="14" fontId="0" fillId="0" borderId="1" xfId="1229" applyNumberFormat="1" applyFont="1" applyFill="1" applyBorder="1" applyAlignment="1" applyProtection="1">
      <alignment horizontal="center" vertical="center"/>
      <protection locked="0"/>
    </xf>
    <xf numFmtId="0" fontId="32" fillId="0" borderId="1" xfId="1229" applyFont="1" applyFill="1" applyBorder="1" applyAlignment="1">
      <alignment vertical="center"/>
    </xf>
    <xf numFmtId="0" fontId="0" fillId="0" borderId="1" xfId="1229" applyFont="1" applyFill="1" applyBorder="1" applyAlignment="1">
      <alignment horizontal="center" vertical="center"/>
    </xf>
    <xf numFmtId="0" fontId="32" fillId="0" borderId="0" xfId="1229" applyFont="1" applyAlignment="1">
      <alignment horizontal="left" vertical="center"/>
    </xf>
    <xf numFmtId="0" fontId="36" fillId="0" borderId="0" xfId="1229" applyFont="1" applyFill="1" applyBorder="1" applyAlignment="1">
      <alignment horizontal="center" vertical="center" wrapText="1"/>
    </xf>
    <xf numFmtId="0" fontId="42" fillId="0" borderId="0" xfId="1229" applyFont="1" applyFill="1" applyBorder="1" applyAlignment="1">
      <alignment horizontal="center" vertical="center"/>
    </xf>
    <xf numFmtId="0" fontId="12" fillId="0" borderId="0" xfId="1229" applyFont="1" applyFill="1" applyBorder="1" applyAlignment="1">
      <alignment horizontal="center" vertical="center"/>
    </xf>
    <xf numFmtId="0" fontId="43" fillId="0" borderId="1" xfId="1229" applyFont="1" applyFill="1" applyBorder="1" applyAlignment="1" applyProtection="1">
      <alignment horizontal="center" vertical="center" wrapText="1"/>
      <protection locked="0"/>
    </xf>
    <xf numFmtId="0" fontId="43" fillId="0" borderId="1" xfId="1229" applyFont="1" applyBorder="1" applyAlignment="1">
      <alignment horizontal="center" vertical="center" wrapText="1"/>
    </xf>
    <xf numFmtId="0" fontId="43" fillId="23" borderId="1" xfId="1229" applyFont="1" applyFill="1" applyBorder="1" applyAlignment="1">
      <alignment horizontal="center" vertical="center" wrapText="1"/>
    </xf>
    <xf numFmtId="0" fontId="27" fillId="0" borderId="4" xfId="1230" applyFont="1" applyFill="1" applyBorder="1" applyAlignment="1">
      <alignment vertical="center"/>
    </xf>
    <xf numFmtId="0" fontId="33" fillId="0" borderId="1" xfId="1229" applyFont="1" applyFill="1" applyBorder="1" applyAlignment="1">
      <alignment horizontal="center" vertical="center" wrapText="1"/>
    </xf>
    <xf numFmtId="0" fontId="35" fillId="0" borderId="1" xfId="1229" applyFont="1" applyFill="1" applyBorder="1" applyAlignment="1">
      <alignment horizontal="center" vertical="center" wrapText="1"/>
    </xf>
    <xf numFmtId="0" fontId="33" fillId="0" borderId="1" xfId="1229" applyFont="1" applyFill="1" applyBorder="1" applyAlignment="1">
      <alignment horizontal="justify" vertical="center" wrapText="1"/>
    </xf>
    <xf numFmtId="38" fontId="11" fillId="16" borderId="17" xfId="2" applyNumberFormat="1" applyFont="1" applyFill="1" applyBorder="1"/>
    <xf numFmtId="0" fontId="36" fillId="18" borderId="1" xfId="1229" applyFont="1" applyFill="1" applyBorder="1" applyAlignment="1">
      <alignment vertical="center" wrapText="1"/>
    </xf>
    <xf numFmtId="0" fontId="33" fillId="0" borderId="1" xfId="1229" applyFont="1" applyFill="1" applyBorder="1" applyAlignment="1">
      <alignment horizontal="center" vertical="center" wrapText="1"/>
    </xf>
    <xf numFmtId="0" fontId="28" fillId="0" borderId="1" xfId="1229" applyFont="1" applyFill="1" applyBorder="1" applyAlignment="1">
      <alignment horizontal="left" vertical="center" indent="2"/>
    </xf>
    <xf numFmtId="0" fontId="33" fillId="18" borderId="0" xfId="1229" applyFont="1" applyFill="1" applyBorder="1" applyAlignment="1">
      <alignment horizontal="center" vertical="center" wrapText="1"/>
    </xf>
    <xf numFmtId="38" fontId="0" fillId="0" borderId="0" xfId="1229" applyNumberFormat="1" applyFont="1" applyBorder="1" applyAlignment="1">
      <alignment horizontal="center" vertical="center"/>
    </xf>
    <xf numFmtId="0" fontId="33" fillId="0" borderId="1" xfId="1229" applyFont="1" applyFill="1" applyBorder="1" applyAlignment="1">
      <alignment horizontal="center" vertical="center" wrapText="1"/>
    </xf>
    <xf numFmtId="0" fontId="33" fillId="0" borderId="1" xfId="1229" applyFont="1" applyFill="1" applyBorder="1" applyAlignment="1">
      <alignment horizontal="justify" vertical="center" wrapText="1"/>
    </xf>
    <xf numFmtId="0" fontId="40" fillId="0" borderId="1" xfId="1229" applyFont="1" applyFill="1" applyBorder="1" applyAlignment="1">
      <alignment horizontal="right" vertical="center" wrapText="1" indent="2"/>
    </xf>
    <xf numFmtId="0" fontId="33" fillId="0" borderId="1" xfId="1229" applyFont="1" applyFill="1" applyBorder="1" applyAlignment="1">
      <alignment horizontal="right" vertical="center" wrapText="1"/>
    </xf>
    <xf numFmtId="0" fontId="28" fillId="0" borderId="1" xfId="1230" applyFont="1" applyFill="1" applyBorder="1" applyAlignment="1">
      <alignment horizontal="right" vertical="center" wrapText="1"/>
    </xf>
    <xf numFmtId="0" fontId="28" fillId="0" borderId="8" xfId="1230" applyFont="1" applyFill="1" applyBorder="1" applyAlignment="1">
      <alignment horizontal="right" vertical="center" wrapText="1"/>
    </xf>
    <xf numFmtId="0" fontId="28" fillId="18" borderId="1" xfId="1230" applyFont="1" applyFill="1" applyBorder="1" applyAlignment="1">
      <alignment horizontal="right" vertical="center" wrapText="1"/>
    </xf>
    <xf numFmtId="0" fontId="29" fillId="18" borderId="1" xfId="1230" applyFont="1" applyFill="1" applyBorder="1" applyAlignment="1">
      <alignment horizontal="right" vertical="center" wrapText="1"/>
    </xf>
    <xf numFmtId="0" fontId="9" fillId="0" borderId="0" xfId="1229" applyFont="1" applyAlignment="1">
      <alignment vertical="center" readingOrder="2"/>
    </xf>
    <xf numFmtId="0" fontId="36" fillId="0" borderId="0" xfId="1229" applyFont="1" applyAlignment="1">
      <alignment horizontal="right" vertical="center"/>
    </xf>
    <xf numFmtId="37" fontId="37" fillId="0" borderId="1" xfId="1229" applyNumberFormat="1" applyFont="1" applyFill="1" applyBorder="1" applyAlignment="1" applyProtection="1">
      <alignment horizontal="right" vertical="center" wrapText="1"/>
      <protection locked="0"/>
    </xf>
    <xf numFmtId="0" fontId="27" fillId="0" borderId="4" xfId="1230" applyFont="1" applyFill="1" applyBorder="1" applyAlignment="1">
      <alignment horizontal="right" vertical="center" readingOrder="2"/>
    </xf>
    <xf numFmtId="39" fontId="9" fillId="0" borderId="1" xfId="1229" applyNumberFormat="1" applyFont="1" applyFill="1" applyBorder="1" applyAlignment="1">
      <alignment horizontal="right" vertical="center" wrapText="1" readingOrder="2"/>
    </xf>
    <xf numFmtId="39" fontId="47" fillId="0" borderId="1" xfId="1229" applyNumberFormat="1" applyFont="1" applyFill="1" applyBorder="1" applyAlignment="1">
      <alignment horizontal="right" vertical="center" wrapText="1" readingOrder="2"/>
    </xf>
    <xf numFmtId="0" fontId="33" fillId="0" borderId="1" xfId="1229" applyFont="1" applyFill="1" applyBorder="1" applyAlignment="1">
      <alignment horizontal="right" vertical="center" wrapText="1" readingOrder="2"/>
    </xf>
    <xf numFmtId="0" fontId="33" fillId="0" borderId="1" xfId="1229" applyFont="1" applyFill="1" applyBorder="1" applyAlignment="1">
      <alignment horizontal="center" vertical="center" wrapText="1"/>
    </xf>
    <xf numFmtId="0" fontId="27" fillId="0" borderId="1" xfId="1230" applyFont="1" applyFill="1" applyBorder="1" applyAlignment="1">
      <alignment horizontal="right" vertical="center" wrapText="1"/>
    </xf>
    <xf numFmtId="0" fontId="33" fillId="0" borderId="1" xfId="1229" applyFont="1" applyFill="1" applyBorder="1" applyAlignment="1">
      <alignment horizontal="right" vertical="center" wrapText="1"/>
    </xf>
    <xf numFmtId="0" fontId="32" fillId="0" borderId="0" xfId="1229" applyFont="1" applyAlignment="1">
      <alignment horizontal="right" vertical="center" readingOrder="2"/>
    </xf>
    <xf numFmtId="0" fontId="32" fillId="0" borderId="1" xfId="1229" applyFont="1" applyBorder="1" applyAlignment="1">
      <alignment horizontal="center" vertical="center"/>
    </xf>
    <xf numFmtId="0" fontId="32" fillId="0" borderId="1" xfId="1229" applyFont="1" applyBorder="1" applyAlignment="1">
      <alignment vertical="center"/>
    </xf>
    <xf numFmtId="0" fontId="33" fillId="0" borderId="1" xfId="1229" applyFont="1" applyFill="1" applyBorder="1" applyAlignment="1">
      <alignment horizontal="center" vertical="center" wrapText="1"/>
    </xf>
    <xf numFmtId="0" fontId="33" fillId="0" borderId="1" xfId="1229" applyFont="1" applyFill="1" applyBorder="1" applyAlignment="1">
      <alignment horizontal="center" vertical="center" wrapText="1"/>
    </xf>
    <xf numFmtId="0" fontId="36" fillId="0" borderId="1" xfId="1229" applyFont="1" applyFill="1" applyBorder="1" applyAlignment="1">
      <alignment horizontal="center" vertical="center" wrapText="1"/>
    </xf>
    <xf numFmtId="0" fontId="36" fillId="0" borderId="0" xfId="1229" applyFont="1" applyAlignment="1">
      <alignment horizontal="center" vertical="center"/>
    </xf>
    <xf numFmtId="0" fontId="11" fillId="0" borderId="0" xfId="1229" applyFont="1" applyAlignment="1">
      <alignment horizontal="center" vertical="center"/>
    </xf>
    <xf numFmtId="0" fontId="33" fillId="0" borderId="1" xfId="1229" applyFont="1" applyFill="1" applyBorder="1" applyAlignment="1">
      <alignment horizontal="right" vertical="center" wrapText="1"/>
    </xf>
    <xf numFmtId="0" fontId="26" fillId="0" borderId="0" xfId="1229" applyFont="1" applyAlignment="1">
      <alignment horizontal="center" vertical="center"/>
    </xf>
    <xf numFmtId="0" fontId="27" fillId="0" borderId="1" xfId="1229" applyFont="1" applyFill="1" applyBorder="1" applyAlignment="1">
      <alignment horizontal="center" vertical="center"/>
    </xf>
    <xf numFmtId="0" fontId="26" fillId="0" borderId="0" xfId="1229" applyFont="1" applyFill="1" applyAlignment="1">
      <alignment horizontal="center" vertical="center"/>
    </xf>
    <xf numFmtId="0" fontId="27" fillId="0" borderId="1" xfId="1229" applyFont="1" applyFill="1" applyBorder="1" applyAlignment="1">
      <alignment horizontal="right" vertical="center" readingOrder="2"/>
    </xf>
    <xf numFmtId="0" fontId="11" fillId="0" borderId="1" xfId="1229" applyFont="1" applyFill="1" applyBorder="1" applyAlignment="1">
      <alignment horizontal="center" vertical="center" wrapText="1"/>
    </xf>
    <xf numFmtId="0" fontId="43" fillId="0" borderId="1" xfId="1229" applyFont="1" applyFill="1" applyBorder="1" applyAlignment="1">
      <alignment horizontal="center" vertical="center" wrapText="1"/>
    </xf>
    <xf numFmtId="0" fontId="42" fillId="0" borderId="1" xfId="1229" applyFont="1" applyFill="1" applyBorder="1" applyAlignment="1">
      <alignment horizontal="center" vertical="center"/>
    </xf>
    <xf numFmtId="0" fontId="43" fillId="0" borderId="1" xfId="1229" applyFont="1" applyFill="1" applyBorder="1" applyAlignment="1">
      <alignment vertical="center" wrapText="1"/>
    </xf>
    <xf numFmtId="0" fontId="27" fillId="0" borderId="0" xfId="1229" applyFont="1" applyFill="1" applyAlignment="1">
      <alignment horizontal="center" vertical="center"/>
    </xf>
    <xf numFmtId="0" fontId="9" fillId="0" borderId="0" xfId="1229" applyFont="1" applyAlignment="1">
      <alignment vertical="top" wrapText="1" readingOrder="2"/>
    </xf>
    <xf numFmtId="0" fontId="41" fillId="0" borderId="0" xfId="1229" applyFont="1" applyAlignment="1">
      <alignment horizontal="justify" vertical="center" readingOrder="2"/>
    </xf>
    <xf numFmtId="0" fontId="39" fillId="0" borderId="0" xfId="1229" applyFont="1" applyAlignment="1">
      <alignment vertical="center" readingOrder="2"/>
    </xf>
    <xf numFmtId="0" fontId="33" fillId="0" borderId="1" xfId="1229" applyFont="1" applyFill="1" applyBorder="1" applyAlignment="1">
      <alignment horizontal="center" vertical="center" wrapText="1" readingOrder="2"/>
    </xf>
    <xf numFmtId="10" fontId="33" fillId="0" borderId="1" xfId="1229" applyNumberFormat="1" applyFont="1" applyFill="1" applyBorder="1" applyAlignment="1">
      <alignment horizontal="center" vertical="center" wrapText="1" readingOrder="2"/>
    </xf>
    <xf numFmtId="38" fontId="28" fillId="0" borderId="1" xfId="2" applyNumberFormat="1" applyFont="1" applyFill="1" applyBorder="1" applyAlignment="1" applyProtection="1">
      <alignment horizontal="centerContinuous" vertical="center" wrapText="1" readingOrder="2"/>
      <protection locked="0"/>
    </xf>
    <xf numFmtId="175" fontId="27" fillId="0" borderId="1" xfId="2" applyNumberFormat="1" applyFont="1" applyFill="1" applyBorder="1" applyAlignment="1">
      <alignment horizontal="center" vertical="center" wrapText="1" readingOrder="2"/>
    </xf>
    <xf numFmtId="175" fontId="27" fillId="0" borderId="1" xfId="2" applyNumberFormat="1" applyFont="1" applyFill="1" applyBorder="1" applyAlignment="1" applyProtection="1">
      <alignment horizontal="center" vertical="center" wrapText="1" readingOrder="2"/>
      <protection locked="0"/>
    </xf>
    <xf numFmtId="0" fontId="26" fillId="0" borderId="0" xfId="1229" applyFont="1" applyAlignment="1">
      <alignment horizontal="center" vertical="center" readingOrder="2"/>
    </xf>
    <xf numFmtId="0" fontId="11" fillId="0" borderId="0" xfId="1229" applyFont="1" applyAlignment="1">
      <alignment horizontal="center" vertical="center" readingOrder="2"/>
    </xf>
    <xf numFmtId="175" fontId="28" fillId="0" borderId="1" xfId="2" applyNumberFormat="1" applyFont="1" applyFill="1" applyBorder="1" applyAlignment="1" applyProtection="1">
      <alignment horizontal="center" vertical="center" wrapText="1" readingOrder="2"/>
      <protection locked="0"/>
    </xf>
    <xf numFmtId="0" fontId="39" fillId="0" borderId="0" xfId="1229" applyFont="1" applyBorder="1" applyAlignment="1">
      <alignment horizontal="justify" vertical="center" wrapText="1" readingOrder="2"/>
    </xf>
    <xf numFmtId="175" fontId="33" fillId="0" borderId="1" xfId="1229" applyNumberFormat="1" applyFont="1" applyFill="1" applyBorder="1" applyAlignment="1">
      <alignment horizontal="center" vertical="center" readingOrder="2"/>
    </xf>
    <xf numFmtId="0" fontId="39" fillId="0" borderId="0" xfId="1229" applyFont="1" applyBorder="1" applyAlignment="1">
      <alignment horizontal="justify" vertical="center" readingOrder="2"/>
    </xf>
    <xf numFmtId="0" fontId="9" fillId="0" borderId="0" xfId="1229" applyFont="1" applyBorder="1" applyAlignment="1">
      <alignment horizontal="justify" vertical="center" wrapText="1" readingOrder="2"/>
    </xf>
    <xf numFmtId="0" fontId="9" fillId="0" borderId="0" xfId="1229" applyFont="1" applyAlignment="1">
      <alignment vertical="top" readingOrder="2"/>
    </xf>
    <xf numFmtId="0" fontId="39" fillId="0" borderId="0" xfId="1229" applyFont="1" applyBorder="1" applyAlignment="1">
      <alignment horizontal="justify" vertical="top" wrapText="1" readingOrder="2"/>
    </xf>
    <xf numFmtId="0" fontId="0" fillId="0" borderId="0" xfId="1229" applyFont="1" applyAlignment="1">
      <alignment vertical="center" readingOrder="2"/>
    </xf>
    <xf numFmtId="0" fontId="28" fillId="0" borderId="1" xfId="1229" applyFont="1" applyFill="1" applyBorder="1" applyAlignment="1">
      <alignment horizontal="center" vertical="center" readingOrder="2"/>
    </xf>
    <xf numFmtId="0" fontId="33" fillId="0" borderId="1" xfId="1229" applyFont="1" applyFill="1" applyBorder="1" applyAlignment="1">
      <alignment horizontal="justify" vertical="center" wrapText="1" readingOrder="2"/>
    </xf>
    <xf numFmtId="37" fontId="33" fillId="0" borderId="1" xfId="1229" applyNumberFormat="1" applyFont="1" applyFill="1" applyBorder="1" applyAlignment="1">
      <alignment horizontal="center" vertical="center" wrapText="1" readingOrder="2"/>
    </xf>
    <xf numFmtId="0" fontId="20" fillId="0" borderId="1" xfId="1229" applyFont="1" applyBorder="1" applyAlignment="1">
      <alignment horizontal="left" vertical="center"/>
    </xf>
    <xf numFmtId="0" fontId="20" fillId="0" borderId="16" xfId="1229" applyFont="1" applyBorder="1" applyAlignment="1">
      <alignment horizontal="left" vertical="center"/>
    </xf>
    <xf numFmtId="0" fontId="20" fillId="0" borderId="22" xfId="1229" applyFont="1" applyBorder="1" applyAlignment="1">
      <alignment horizontal="left" vertical="center"/>
    </xf>
    <xf numFmtId="0" fontId="20" fillId="0" borderId="20" xfId="1229" applyFont="1" applyBorder="1" applyAlignment="1">
      <alignment horizontal="left" vertical="center"/>
    </xf>
    <xf numFmtId="0" fontId="20" fillId="0" borderId="23" xfId="1229" applyFont="1" applyBorder="1" applyAlignment="1">
      <alignment horizontal="left" vertical="center"/>
    </xf>
    <xf numFmtId="0" fontId="20" fillId="0" borderId="21" xfId="1229" applyFont="1" applyBorder="1" applyAlignment="1">
      <alignment horizontal="left" vertical="center"/>
    </xf>
    <xf numFmtId="0" fontId="20" fillId="0" borderId="4" xfId="1229" applyFont="1" applyBorder="1" applyAlignment="1">
      <alignment horizontal="left" vertical="center"/>
    </xf>
    <xf numFmtId="0" fontId="20" fillId="0" borderId="5" xfId="1229" applyFont="1" applyBorder="1" applyAlignment="1">
      <alignment horizontal="left" vertical="center"/>
    </xf>
    <xf numFmtId="0" fontId="20" fillId="0" borderId="15" xfId="1229" applyFont="1" applyBorder="1" applyAlignment="1">
      <alignment horizontal="left" vertical="center"/>
    </xf>
    <xf numFmtId="0" fontId="33" fillId="0" borderId="1" xfId="1229" applyFont="1" applyFill="1" applyBorder="1" applyAlignment="1">
      <alignment horizontal="center" vertical="center" wrapText="1"/>
    </xf>
    <xf numFmtId="0" fontId="35" fillId="0" borderId="1" xfId="1229" applyFont="1" applyFill="1" applyBorder="1" applyAlignment="1">
      <alignment horizontal="center" vertical="center" wrapText="1"/>
    </xf>
    <xf numFmtId="0" fontId="35" fillId="0" borderId="8" xfId="1229" applyFont="1" applyFill="1" applyBorder="1" applyAlignment="1">
      <alignment horizontal="center" vertical="center" wrapText="1"/>
    </xf>
    <xf numFmtId="0" fontId="35" fillId="0" borderId="3" xfId="1229" applyFont="1" applyFill="1" applyBorder="1" applyAlignment="1">
      <alignment horizontal="center" vertical="center" wrapText="1"/>
    </xf>
    <xf numFmtId="39" fontId="11" fillId="18" borderId="24" xfId="1229" applyNumberFormat="1" applyFont="1" applyFill="1" applyBorder="1" applyAlignment="1">
      <alignment horizontal="center" vertical="center" wrapText="1"/>
    </xf>
    <xf numFmtId="39" fontId="11" fillId="18" borderId="3" xfId="1229" applyNumberFormat="1" applyFont="1" applyFill="1" applyBorder="1" applyAlignment="1">
      <alignment horizontal="center" vertical="center" wrapText="1"/>
    </xf>
    <xf numFmtId="0" fontId="45" fillId="18" borderId="0" xfId="1229" applyFont="1" applyFill="1" applyAlignment="1">
      <alignment horizontal="center" vertical="center"/>
    </xf>
    <xf numFmtId="0" fontId="26" fillId="0" borderId="0" xfId="1229" applyFont="1" applyAlignment="1">
      <alignment horizontal="center" vertical="center"/>
    </xf>
    <xf numFmtId="0" fontId="36" fillId="0" borderId="0" xfId="1229" applyFont="1" applyAlignment="1">
      <alignment horizontal="center" vertical="center"/>
    </xf>
    <xf numFmtId="0" fontId="11" fillId="0" borderId="0" xfId="1229" applyFont="1" applyAlignment="1">
      <alignment horizontal="center" vertical="center"/>
    </xf>
    <xf numFmtId="0" fontId="37" fillId="0" borderId="13" xfId="1229" applyFont="1" applyBorder="1" applyAlignment="1">
      <alignment horizontal="right" vertical="center" wrapText="1" readingOrder="2"/>
    </xf>
    <xf numFmtId="0" fontId="36" fillId="0" borderId="28" xfId="1229" applyFont="1" applyFill="1" applyBorder="1" applyAlignment="1">
      <alignment horizontal="center" vertical="center" wrapText="1"/>
    </xf>
    <xf numFmtId="0" fontId="36" fillId="0" borderId="7" xfId="1229" applyFont="1" applyFill="1" applyBorder="1" applyAlignment="1">
      <alignment horizontal="center" vertical="center" wrapText="1"/>
    </xf>
    <xf numFmtId="0" fontId="36" fillId="0" borderId="31" xfId="1229" applyFont="1" applyFill="1" applyBorder="1" applyAlignment="1">
      <alignment horizontal="center" vertical="center" wrapText="1"/>
    </xf>
    <xf numFmtId="0" fontId="36" fillId="0" borderId="1" xfId="1229" applyFont="1" applyFill="1" applyBorder="1" applyAlignment="1">
      <alignment horizontal="center" vertical="center" wrapText="1"/>
    </xf>
    <xf numFmtId="0" fontId="33" fillId="0" borderId="4" xfId="1229" applyFont="1" applyFill="1" applyBorder="1" applyAlignment="1">
      <alignment horizontal="center" vertical="center" wrapText="1"/>
    </xf>
    <xf numFmtId="0" fontId="33" fillId="0" borderId="6" xfId="1229" applyFont="1" applyFill="1" applyBorder="1" applyAlignment="1">
      <alignment horizontal="center" vertical="center" wrapText="1"/>
    </xf>
    <xf numFmtId="0" fontId="33" fillId="0" borderId="28" xfId="1229" applyFont="1" applyFill="1" applyBorder="1" applyAlignment="1">
      <alignment horizontal="center" vertical="center" wrapText="1"/>
    </xf>
    <xf numFmtId="0" fontId="33" fillId="0" borderId="29" xfId="1229" applyFont="1" applyFill="1" applyBorder="1" applyAlignment="1">
      <alignment horizontal="center" vertical="center" wrapText="1"/>
    </xf>
    <xf numFmtId="0" fontId="33" fillId="0" borderId="7" xfId="1229" applyFont="1" applyFill="1" applyBorder="1" applyAlignment="1">
      <alignment horizontal="center" vertical="center" wrapText="1"/>
    </xf>
    <xf numFmtId="0" fontId="33" fillId="0" borderId="30" xfId="1229" applyFont="1" applyFill="1" applyBorder="1" applyAlignment="1">
      <alignment horizontal="center" vertical="center" wrapText="1"/>
    </xf>
    <xf numFmtId="0" fontId="33" fillId="0" borderId="31" xfId="1229" applyFont="1" applyFill="1" applyBorder="1" applyAlignment="1">
      <alignment horizontal="center" vertical="center" wrapText="1"/>
    </xf>
    <xf numFmtId="0" fontId="33" fillId="0" borderId="2" xfId="1229" applyFont="1" applyFill="1" applyBorder="1" applyAlignment="1">
      <alignment horizontal="center" vertical="center" wrapText="1"/>
    </xf>
    <xf numFmtId="0" fontId="43" fillId="0" borderId="1" xfId="1229" applyFont="1" applyFill="1" applyBorder="1" applyAlignment="1">
      <alignment vertical="center" wrapText="1"/>
    </xf>
    <xf numFmtId="0" fontId="27" fillId="0" borderId="4" xfId="1229" applyFont="1" applyFill="1" applyBorder="1" applyAlignment="1">
      <alignment horizontal="center" vertical="center" wrapText="1"/>
    </xf>
    <xf numFmtId="0" fontId="27" fillId="0" borderId="6" xfId="1229" applyFont="1" applyFill="1" applyBorder="1" applyAlignment="1">
      <alignment horizontal="center" vertical="center"/>
    </xf>
    <xf numFmtId="0" fontId="43" fillId="0" borderId="4" xfId="1229" applyFont="1" applyFill="1" applyBorder="1" applyAlignment="1">
      <alignment horizontal="left" vertical="center" wrapText="1"/>
    </xf>
    <xf numFmtId="0" fontId="43" fillId="0" borderId="6" xfId="1229" applyFont="1" applyFill="1" applyBorder="1" applyAlignment="1">
      <alignment horizontal="left" vertical="center" wrapText="1"/>
    </xf>
    <xf numFmtId="0" fontId="43" fillId="0" borderId="1" xfId="1229" applyFont="1" applyFill="1" applyBorder="1" applyAlignment="1">
      <alignment horizontal="center" vertical="center" wrapText="1"/>
    </xf>
    <xf numFmtId="0" fontId="44" fillId="0" borderId="1" xfId="1229" applyFont="1" applyFill="1" applyBorder="1" applyAlignment="1">
      <alignment horizontal="center" vertical="center" wrapText="1"/>
    </xf>
    <xf numFmtId="0" fontId="33" fillId="0" borderId="26" xfId="1229" applyFont="1" applyFill="1" applyBorder="1" applyAlignment="1">
      <alignment horizontal="center" vertical="center" wrapText="1"/>
    </xf>
    <xf numFmtId="0" fontId="33" fillId="0" borderId="3" xfId="1229" applyFont="1" applyFill="1" applyBorder="1" applyAlignment="1">
      <alignment horizontal="center" vertical="center" wrapText="1"/>
    </xf>
    <xf numFmtId="0" fontId="11" fillId="0" borderId="1" xfId="1229" applyFont="1" applyFill="1" applyBorder="1" applyAlignment="1">
      <alignment horizontal="center" vertical="center" wrapText="1"/>
    </xf>
    <xf numFmtId="0" fontId="27" fillId="0" borderId="1" xfId="1229" applyFont="1" applyFill="1" applyBorder="1" applyAlignment="1">
      <alignment horizontal="center" vertical="center"/>
    </xf>
    <xf numFmtId="0" fontId="42" fillId="0" borderId="1" xfId="1229" applyFont="1" applyFill="1" applyBorder="1" applyAlignment="1">
      <alignment horizontal="center" vertical="center"/>
    </xf>
    <xf numFmtId="0" fontId="33" fillId="0" borderId="1" xfId="1229" applyFont="1" applyFill="1" applyBorder="1" applyAlignment="1">
      <alignment horizontal="right" vertical="center" wrapText="1"/>
    </xf>
    <xf numFmtId="0" fontId="28" fillId="0" borderId="1" xfId="1229" applyFont="1" applyFill="1" applyBorder="1" applyAlignment="1">
      <alignment horizontal="right" vertical="center" wrapText="1"/>
    </xf>
    <xf numFmtId="0" fontId="9" fillId="0" borderId="0" xfId="1229" applyFont="1" applyAlignment="1">
      <alignment horizontal="left" vertical="center" readingOrder="2"/>
    </xf>
    <xf numFmtId="0" fontId="27" fillId="0" borderId="1" xfId="1229" applyFont="1" applyFill="1" applyBorder="1" applyAlignment="1">
      <alignment horizontal="right" vertical="center" readingOrder="2"/>
    </xf>
    <xf numFmtId="0" fontId="26" fillId="0" borderId="0" xfId="1229" applyFont="1" applyFill="1" applyAlignment="1">
      <alignment horizontal="center" vertical="center"/>
    </xf>
    <xf numFmtId="0" fontId="9" fillId="0" borderId="0" xfId="1229" applyFont="1" applyAlignment="1">
      <alignment horizontal="center" vertical="top" wrapText="1"/>
    </xf>
    <xf numFmtId="0" fontId="38" fillId="0" borderId="27" xfId="1229" applyFont="1" applyBorder="1" applyAlignment="1">
      <alignment horizontal="right" vertical="center" wrapText="1" readingOrder="2"/>
    </xf>
    <xf numFmtId="0" fontId="31" fillId="0" borderId="0" xfId="1229" applyFont="1" applyFill="1" applyAlignment="1">
      <alignment horizontal="center" vertical="center"/>
    </xf>
    <xf numFmtId="0" fontId="23" fillId="18" borderId="0" xfId="1229" applyFont="1" applyFill="1" applyAlignment="1">
      <alignment horizontal="right" vertical="top" wrapText="1" readingOrder="2"/>
    </xf>
    <xf numFmtId="0" fontId="35" fillId="0" borderId="0" xfId="1229" applyFont="1" applyFill="1" applyBorder="1" applyAlignment="1">
      <alignment horizontal="center" vertical="center" wrapText="1"/>
    </xf>
    <xf numFmtId="0" fontId="32" fillId="0" borderId="0" xfId="1229" applyNumberFormat="1" applyFont="1" applyFill="1" applyAlignment="1">
      <alignment horizontal="left" vertical="center" wrapText="1" indent="1"/>
    </xf>
    <xf numFmtId="0" fontId="32" fillId="0" borderId="0" xfId="1229" applyNumberFormat="1" applyFont="1" applyFill="1" applyAlignment="1">
      <alignment horizontal="right" vertical="top" wrapText="1" indent="1" readingOrder="2"/>
    </xf>
    <xf numFmtId="0" fontId="23" fillId="0" borderId="0" xfId="1229" applyFont="1" applyFill="1" applyAlignment="1">
      <alignment horizontal="right" vertical="top" wrapText="1" readingOrder="2"/>
    </xf>
    <xf numFmtId="0" fontId="33" fillId="0" borderId="1" xfId="1229" applyFont="1" applyFill="1" applyBorder="1" applyAlignment="1">
      <alignment horizontal="center" vertical="center" wrapText="1" readingOrder="2"/>
    </xf>
    <xf numFmtId="0" fontId="11" fillId="0" borderId="0" xfId="1229" applyFont="1" applyAlignment="1">
      <alignment horizontal="center" vertical="center" readingOrder="2"/>
    </xf>
    <xf numFmtId="0" fontId="26" fillId="0" borderId="0" xfId="1229" applyFont="1" applyAlignment="1">
      <alignment horizontal="center" vertical="center" readingOrder="2"/>
    </xf>
    <xf numFmtId="0" fontId="9" fillId="0" borderId="0" xfId="1229" applyFont="1" applyAlignment="1">
      <alignment horizontal="right" vertical="top" wrapText="1" readingOrder="2"/>
    </xf>
    <xf numFmtId="0" fontId="35" fillId="0" borderId="0" xfId="1229" applyFont="1" applyFill="1" applyBorder="1" applyAlignment="1">
      <alignment horizontal="center" vertical="center" wrapText="1" readingOrder="2"/>
    </xf>
    <xf numFmtId="0" fontId="33" fillId="0" borderId="1" xfId="1229" applyFont="1" applyFill="1" applyBorder="1" applyAlignment="1">
      <alignment horizontal="right" vertical="center" wrapText="1" readingOrder="2"/>
    </xf>
    <xf numFmtId="0" fontId="28" fillId="0" borderId="1" xfId="1229" applyFont="1" applyFill="1" applyBorder="1" applyAlignment="1">
      <alignment horizontal="right" vertical="center" wrapText="1" readingOrder="2"/>
    </xf>
    <xf numFmtId="0" fontId="33" fillId="0" borderId="26" xfId="1229" applyFont="1" applyFill="1" applyBorder="1" applyAlignment="1">
      <alignment horizontal="center" vertical="center" wrapText="1" readingOrder="2"/>
    </xf>
    <xf numFmtId="0" fontId="33" fillId="0" borderId="3" xfId="1229" applyFont="1" applyFill="1" applyBorder="1" applyAlignment="1">
      <alignment horizontal="center" vertical="center" wrapText="1" readingOrder="2"/>
    </xf>
    <xf numFmtId="0" fontId="33" fillId="0" borderId="28" xfId="1229" applyFont="1" applyFill="1" applyBorder="1" applyAlignment="1">
      <alignment horizontal="center" vertical="center" wrapText="1" readingOrder="2"/>
    </xf>
    <xf numFmtId="0" fontId="33" fillId="0" borderId="29" xfId="1229" applyFont="1" applyFill="1" applyBorder="1" applyAlignment="1">
      <alignment horizontal="center" vertical="center" wrapText="1" readingOrder="2"/>
    </xf>
    <xf numFmtId="0" fontId="33" fillId="0" borderId="7" xfId="1229" applyFont="1" applyFill="1" applyBorder="1" applyAlignment="1">
      <alignment horizontal="center" vertical="center" wrapText="1" readingOrder="2"/>
    </xf>
    <xf numFmtId="0" fontId="33" fillId="0" borderId="30" xfId="1229" applyFont="1" applyFill="1" applyBorder="1" applyAlignment="1">
      <alignment horizontal="center" vertical="center" wrapText="1" readingOrder="2"/>
    </xf>
    <xf numFmtId="0" fontId="33" fillId="0" borderId="31" xfId="1229" applyFont="1" applyFill="1" applyBorder="1" applyAlignment="1">
      <alignment horizontal="center" vertical="center" wrapText="1" readingOrder="2"/>
    </xf>
    <xf numFmtId="0" fontId="33" fillId="0" borderId="2" xfId="1229" applyFont="1" applyFill="1" applyBorder="1" applyAlignment="1">
      <alignment horizontal="center" vertical="center" wrapText="1" readingOrder="2"/>
    </xf>
    <xf numFmtId="0" fontId="27" fillId="0" borderId="1" xfId="1230" applyFont="1" applyFill="1" applyBorder="1" applyAlignment="1">
      <alignment horizontal="center" vertical="center" wrapText="1"/>
    </xf>
    <xf numFmtId="0" fontId="28" fillId="0" borderId="1" xfId="1230" applyFont="1" applyFill="1" applyBorder="1" applyAlignment="1">
      <alignment horizontal="center" vertical="center" wrapText="1"/>
    </xf>
    <xf numFmtId="0" fontId="23" fillId="0" borderId="1" xfId="1229" applyFont="1" applyBorder="1" applyAlignment="1">
      <alignment horizontal="right" vertical="center" wrapText="1" readingOrder="2"/>
    </xf>
    <xf numFmtId="174" fontId="11" fillId="0" borderId="4" xfId="1230" applyNumberFormat="1" applyFont="1" applyFill="1" applyBorder="1" applyAlignment="1">
      <alignment horizontal="center" vertical="center"/>
    </xf>
    <xf numFmtId="174" fontId="11" fillId="0" borderId="5" xfId="1230" applyNumberFormat="1" applyFont="1" applyFill="1" applyBorder="1" applyAlignment="1">
      <alignment horizontal="center" vertical="center"/>
    </xf>
    <xf numFmtId="174" fontId="11" fillId="0" borderId="6" xfId="1230" applyNumberFormat="1" applyFont="1" applyFill="1" applyBorder="1" applyAlignment="1">
      <alignment horizontal="center" vertical="center"/>
    </xf>
    <xf numFmtId="178" fontId="11" fillId="0" borderId="4" xfId="1230" applyNumberFormat="1" applyFont="1" applyFill="1" applyBorder="1" applyAlignment="1">
      <alignment horizontal="center" vertical="center"/>
    </xf>
    <xf numFmtId="178" fontId="11" fillId="0" borderId="5" xfId="1230" applyNumberFormat="1" applyFont="1" applyFill="1" applyBorder="1" applyAlignment="1">
      <alignment horizontal="center" vertical="center"/>
    </xf>
    <xf numFmtId="178" fontId="11" fillId="0" borderId="6" xfId="1230" applyNumberFormat="1" applyFont="1" applyFill="1" applyBorder="1" applyAlignment="1">
      <alignment horizontal="center" vertical="center"/>
    </xf>
    <xf numFmtId="0" fontId="27" fillId="0" borderId="4" xfId="1230" applyFont="1" applyFill="1" applyBorder="1" applyAlignment="1">
      <alignment horizontal="center" vertical="center"/>
    </xf>
    <xf numFmtId="0" fontId="27" fillId="0" borderId="5" xfId="1230" applyFont="1" applyFill="1" applyBorder="1" applyAlignment="1">
      <alignment horizontal="center" vertical="center"/>
    </xf>
    <xf numFmtId="0" fontId="27" fillId="0" borderId="6" xfId="1230" applyFont="1" applyFill="1" applyBorder="1" applyAlignment="1">
      <alignment horizontal="center" vertical="center"/>
    </xf>
    <xf numFmtId="0" fontId="31" fillId="0" borderId="4" xfId="1229" applyFont="1" applyBorder="1" applyAlignment="1">
      <alignment horizontal="center" vertical="center"/>
    </xf>
    <xf numFmtId="0" fontId="31" fillId="0" borderId="5" xfId="1229" applyFont="1" applyBorder="1" applyAlignment="1">
      <alignment horizontal="center" vertical="center"/>
    </xf>
    <xf numFmtId="0" fontId="31" fillId="0" borderId="6" xfId="1229" applyFont="1" applyBorder="1" applyAlignment="1">
      <alignment horizontal="center" vertical="center"/>
    </xf>
    <xf numFmtId="38" fontId="0" fillId="0" borderId="25" xfId="1229" applyNumberFormat="1" applyFont="1" applyBorder="1" applyAlignment="1">
      <alignment horizontal="center" vertical="center" readingOrder="2"/>
    </xf>
    <xf numFmtId="38" fontId="0" fillId="0" borderId="19" xfId="1229" applyNumberFormat="1" applyFont="1" applyBorder="1" applyAlignment="1">
      <alignment horizontal="center" vertical="center" readingOrder="2"/>
    </xf>
    <xf numFmtId="0" fontId="33" fillId="0" borderId="14" xfId="1229" applyFont="1" applyFill="1" applyBorder="1" applyAlignment="1">
      <alignment horizontal="center" vertical="center" wrapText="1" readingOrder="2"/>
    </xf>
    <xf numFmtId="0" fontId="33" fillId="0" borderId="18" xfId="1229" applyFont="1" applyFill="1" applyBorder="1" applyAlignment="1">
      <alignment horizontal="center" vertical="center" wrapText="1" readingOrder="2"/>
    </xf>
    <xf numFmtId="0" fontId="27" fillId="0" borderId="10" xfId="1229" applyFont="1" applyBorder="1" applyAlignment="1">
      <alignment horizontal="center" vertical="center"/>
    </xf>
    <xf numFmtId="0" fontId="27" fillId="0" borderId="12" xfId="1229" applyFont="1" applyBorder="1" applyAlignment="1">
      <alignment horizontal="center" vertical="center"/>
    </xf>
    <xf numFmtId="0" fontId="27" fillId="0" borderId="11" xfId="1229" applyFont="1" applyBorder="1" applyAlignment="1">
      <alignment horizontal="center" vertical="center"/>
    </xf>
    <xf numFmtId="0" fontId="33" fillId="0" borderId="8" xfId="1229" applyFont="1" applyFill="1" applyBorder="1" applyAlignment="1">
      <alignment horizontal="center" vertical="center" wrapText="1"/>
    </xf>
    <xf numFmtId="0" fontId="33" fillId="0" borderId="4" xfId="1229" applyFont="1" applyFill="1" applyBorder="1" applyAlignment="1">
      <alignment horizontal="right" vertical="center" wrapText="1"/>
    </xf>
    <xf numFmtId="0" fontId="33" fillId="0" borderId="6" xfId="1229" applyFont="1" applyFill="1" applyBorder="1" applyAlignment="1">
      <alignment horizontal="right" vertical="center" wrapText="1"/>
    </xf>
    <xf numFmtId="0" fontId="33" fillId="0" borderId="32" xfId="1229" applyFont="1" applyFill="1" applyBorder="1" applyAlignment="1">
      <alignment horizontal="center" vertical="center" wrapText="1"/>
    </xf>
    <xf numFmtId="0" fontId="33" fillId="0" borderId="33" xfId="1229" applyFont="1" applyFill="1" applyBorder="1" applyAlignment="1">
      <alignment horizontal="center" vertical="center" wrapText="1"/>
    </xf>
    <xf numFmtId="38" fontId="0" fillId="0" borderId="25" xfId="1229" applyNumberFormat="1" applyFont="1" applyBorder="1" applyAlignment="1">
      <alignment horizontal="center" vertical="center"/>
    </xf>
    <xf numFmtId="38" fontId="0" fillId="0" borderId="19" xfId="1229" applyNumberFormat="1" applyFont="1" applyBorder="1" applyAlignment="1">
      <alignment horizontal="center" vertical="center"/>
    </xf>
    <xf numFmtId="0" fontId="33" fillId="0" borderId="14" xfId="1229" applyFont="1" applyFill="1" applyBorder="1" applyAlignment="1">
      <alignment horizontal="center" vertical="center" wrapText="1"/>
    </xf>
    <xf numFmtId="0" fontId="33" fillId="0" borderId="18" xfId="1229" applyFont="1" applyFill="1" applyBorder="1" applyAlignment="1">
      <alignment horizontal="center" vertical="center" wrapText="1"/>
    </xf>
    <xf numFmtId="0" fontId="27" fillId="0" borderId="0" xfId="1229" applyFont="1" applyFill="1" applyAlignment="1">
      <alignment horizontal="center" vertical="center"/>
    </xf>
    <xf numFmtId="0" fontId="9" fillId="18" borderId="0" xfId="1229" applyFont="1" applyFill="1" applyAlignment="1">
      <alignment horizontal="left" vertical="center" wrapText="1"/>
    </xf>
    <xf numFmtId="0" fontId="33" fillId="18" borderId="14" xfId="1229" applyFont="1" applyFill="1" applyBorder="1" applyAlignment="1">
      <alignment horizontal="center" vertical="center" wrapText="1"/>
    </xf>
    <xf numFmtId="0" fontId="33" fillId="18" borderId="18" xfId="1229" applyFont="1" applyFill="1" applyBorder="1" applyAlignment="1">
      <alignment horizontal="center" vertical="center" wrapText="1"/>
    </xf>
  </cellXfs>
  <cellStyles count="3510">
    <cellStyle name="=C:\WINNT35\SYSTEM32\COMMAND.COM" xfId="6" xr:uid="{00000000-0005-0000-0000-000000000000}"/>
    <cellStyle name="‏_x001d_ً«_x000c__x001c__x001b__x000d__x0015_U_x0001_•_x0004_»_x0005__x0007__x0001__x0001_" xfId="1" xr:uid="{00000000-0005-0000-0000-000001000000}"/>
    <cellStyle name="‏_x001d_ً«_x000c__x001c__x001b__x000d__x0015_U_x0001_•_x0004_»_x0005__x0007__x0001__x0001_ 2" xfId="1229" xr:uid="{00000000-0005-0000-0000-000002000000}"/>
    <cellStyle name="checkExposure" xfId="7" xr:uid="{00000000-0005-0000-0000-000003000000}"/>
    <cellStyle name="checkLiq" xfId="8" xr:uid="{00000000-0005-0000-0000-000004000000}"/>
    <cellStyle name="Comma" xfId="2" builtinId="3"/>
    <cellStyle name="Comma 10" xfId="1232" xr:uid="{00000000-0005-0000-0000-000006000000}"/>
    <cellStyle name="Comma 10 2" xfId="2744" xr:uid="{00000000-0005-0000-0000-000007000000}"/>
    <cellStyle name="Comma 11" xfId="3502" xr:uid="{00000000-0005-0000-0000-000008000000}"/>
    <cellStyle name="Comma 11 2" xfId="3505" xr:uid="{00000000-0005-0000-0000-000009000000}"/>
    <cellStyle name="Comma 11 3" xfId="3508" xr:uid="{00000000-0005-0000-0000-00000A000000}"/>
    <cellStyle name="Comma 2" xfId="4" xr:uid="{00000000-0005-0000-0000-00000B000000}"/>
    <cellStyle name="Comma 2 2" xfId="9" xr:uid="{00000000-0005-0000-0000-00000C000000}"/>
    <cellStyle name="Comma 2 3" xfId="10" xr:uid="{00000000-0005-0000-0000-00000D000000}"/>
    <cellStyle name="Comma 2 3 2" xfId="11" xr:uid="{00000000-0005-0000-0000-00000E000000}"/>
    <cellStyle name="Comma 2 4" xfId="1238" xr:uid="{00000000-0005-0000-0000-00000F000000}"/>
    <cellStyle name="Comma 3" xfId="12" xr:uid="{00000000-0005-0000-0000-000010000000}"/>
    <cellStyle name="Comma 3 2" xfId="13" xr:uid="{00000000-0005-0000-0000-000011000000}"/>
    <cellStyle name="Comma 4" xfId="14" xr:uid="{00000000-0005-0000-0000-000012000000}"/>
    <cellStyle name="Comma 5" xfId="15" xr:uid="{00000000-0005-0000-0000-000013000000}"/>
    <cellStyle name="Comma 6" xfId="16" xr:uid="{00000000-0005-0000-0000-000014000000}"/>
    <cellStyle name="Comma 7" xfId="17" xr:uid="{00000000-0005-0000-0000-000015000000}"/>
    <cellStyle name="Comma 8" xfId="18" xr:uid="{00000000-0005-0000-0000-000016000000}"/>
    <cellStyle name="Comma 8 2" xfId="1226" xr:uid="{00000000-0005-0000-0000-000017000000}"/>
    <cellStyle name="Comma 8 2 2" xfId="1989" xr:uid="{00000000-0005-0000-0000-000018000000}"/>
    <cellStyle name="Comma 8 3" xfId="1239" xr:uid="{00000000-0005-0000-0000-000019000000}"/>
    <cellStyle name="Comma 9" xfId="1228" xr:uid="{00000000-0005-0000-0000-00001A000000}"/>
    <cellStyle name="Comma 9 2" xfId="1990" xr:uid="{00000000-0005-0000-0000-00001B000000}"/>
    <cellStyle name="Currency 2" xfId="19" xr:uid="{00000000-0005-0000-0000-00001C000000}"/>
    <cellStyle name="greyed" xfId="20" xr:uid="{00000000-0005-0000-0000-00001D000000}"/>
    <cellStyle name="Heading 1 2" xfId="21" xr:uid="{00000000-0005-0000-0000-00001E000000}"/>
    <cellStyle name="Heading 2 2" xfId="22" xr:uid="{00000000-0005-0000-0000-00001F000000}"/>
    <cellStyle name="HeadingTable" xfId="23" xr:uid="{00000000-0005-0000-0000-000020000000}"/>
    <cellStyle name="highlightExposure" xfId="24" xr:uid="{00000000-0005-0000-0000-000021000000}"/>
    <cellStyle name="highlightPD" xfId="25" xr:uid="{00000000-0005-0000-0000-000022000000}"/>
    <cellStyle name="highlightPercentage" xfId="26" xr:uid="{00000000-0005-0000-0000-000023000000}"/>
    <cellStyle name="highlightText" xfId="27" xr:uid="{00000000-0005-0000-0000-000024000000}"/>
    <cellStyle name="inputDate" xfId="28" xr:uid="{00000000-0005-0000-0000-000025000000}"/>
    <cellStyle name="inputExposure" xfId="29" xr:uid="{00000000-0005-0000-0000-000026000000}"/>
    <cellStyle name="inputMaturity" xfId="30" xr:uid="{00000000-0005-0000-0000-000027000000}"/>
    <cellStyle name="inputParameterE" xfId="31" xr:uid="{00000000-0005-0000-0000-000028000000}"/>
    <cellStyle name="inputPD" xfId="32" xr:uid="{00000000-0005-0000-0000-000029000000}"/>
    <cellStyle name="inputPercentage" xfId="33" xr:uid="{00000000-0005-0000-0000-00002A000000}"/>
    <cellStyle name="inputPercentageL" xfId="34" xr:uid="{00000000-0005-0000-0000-00002B000000}"/>
    <cellStyle name="inputPercentageS" xfId="35" xr:uid="{00000000-0005-0000-0000-00002C000000}"/>
    <cellStyle name="inputSelection" xfId="36" xr:uid="{00000000-0005-0000-0000-00002D000000}"/>
    <cellStyle name="inputText" xfId="37" xr:uid="{00000000-0005-0000-0000-00002E000000}"/>
    <cellStyle name="MS_Arabic" xfId="1233" xr:uid="{00000000-0005-0000-0000-00002F000000}"/>
    <cellStyle name="Normal" xfId="0" builtinId="0"/>
    <cellStyle name="Normal - Style1 10" xfId="38" xr:uid="{00000000-0005-0000-0000-000031000000}"/>
    <cellStyle name="Normal 10" xfId="39" xr:uid="{00000000-0005-0000-0000-000032000000}"/>
    <cellStyle name="Normal 11" xfId="40" xr:uid="{00000000-0005-0000-0000-000033000000}"/>
    <cellStyle name="Normal 11 2" xfId="41" xr:uid="{00000000-0005-0000-0000-000034000000}"/>
    <cellStyle name="Normal 12" xfId="42" xr:uid="{00000000-0005-0000-0000-000035000000}"/>
    <cellStyle name="Normal 12 2" xfId="1240" xr:uid="{00000000-0005-0000-0000-000036000000}"/>
    <cellStyle name="Normal 12 2 2" xfId="2745" xr:uid="{00000000-0005-0000-0000-000037000000}"/>
    <cellStyle name="Normal 12 3" xfId="1992" xr:uid="{00000000-0005-0000-0000-000038000000}"/>
    <cellStyle name="Normal 13" xfId="43" xr:uid="{00000000-0005-0000-0000-000039000000}"/>
    <cellStyle name="Normal 14" xfId="44" xr:uid="{00000000-0005-0000-0000-00003A000000}"/>
    <cellStyle name="Normal 15" xfId="1225" xr:uid="{00000000-0005-0000-0000-00003B000000}"/>
    <cellStyle name="Normal 15 2" xfId="1235" xr:uid="{00000000-0005-0000-0000-00003C000000}"/>
    <cellStyle name="Normal 16" xfId="1230" xr:uid="{00000000-0005-0000-0000-00003D000000}"/>
    <cellStyle name="Normal 17" xfId="1231" xr:uid="{00000000-0005-0000-0000-00003E000000}"/>
    <cellStyle name="Normal 17 2" xfId="2743" xr:uid="{00000000-0005-0000-0000-00003F000000}"/>
    <cellStyle name="Normal 18" xfId="3501" xr:uid="{00000000-0005-0000-0000-000040000000}"/>
    <cellStyle name="Normal 18 2" xfId="3504" xr:uid="{00000000-0005-0000-0000-000041000000}"/>
    <cellStyle name="Normal 18 3" xfId="3507" xr:uid="{00000000-0005-0000-0000-000042000000}"/>
    <cellStyle name="Normal 2" xfId="3" xr:uid="{00000000-0005-0000-0000-000043000000}"/>
    <cellStyle name="Normal 2 10" xfId="45" xr:uid="{00000000-0005-0000-0000-000044000000}"/>
    <cellStyle name="Normal 2 10 2" xfId="46" xr:uid="{00000000-0005-0000-0000-000045000000}"/>
    <cellStyle name="Normal 2 10 2 2" xfId="1242" xr:uid="{00000000-0005-0000-0000-000046000000}"/>
    <cellStyle name="Normal 2 10 2 2 2" xfId="2747" xr:uid="{00000000-0005-0000-0000-000047000000}"/>
    <cellStyle name="Normal 2 10 2 3" xfId="1994" xr:uid="{00000000-0005-0000-0000-000048000000}"/>
    <cellStyle name="Normal 2 10 3" xfId="1241" xr:uid="{00000000-0005-0000-0000-000049000000}"/>
    <cellStyle name="Normal 2 10 3 2" xfId="2746" xr:uid="{00000000-0005-0000-0000-00004A000000}"/>
    <cellStyle name="Normal 2 10 4" xfId="1993" xr:uid="{00000000-0005-0000-0000-00004B000000}"/>
    <cellStyle name="Normal 2 10_AB Group Basel III" xfId="47" xr:uid="{00000000-0005-0000-0000-00004C000000}"/>
    <cellStyle name="Normal 2 11" xfId="48" xr:uid="{00000000-0005-0000-0000-00004D000000}"/>
    <cellStyle name="Normal 2 11 2" xfId="49" xr:uid="{00000000-0005-0000-0000-00004E000000}"/>
    <cellStyle name="Normal 2 11 2 2" xfId="1244" xr:uid="{00000000-0005-0000-0000-00004F000000}"/>
    <cellStyle name="Normal 2 11 2 2 2" xfId="2749" xr:uid="{00000000-0005-0000-0000-000050000000}"/>
    <cellStyle name="Normal 2 11 2 3" xfId="1996" xr:uid="{00000000-0005-0000-0000-000051000000}"/>
    <cellStyle name="Normal 2 11 3" xfId="1243" xr:uid="{00000000-0005-0000-0000-000052000000}"/>
    <cellStyle name="Normal 2 11 3 2" xfId="2748" xr:uid="{00000000-0005-0000-0000-000053000000}"/>
    <cellStyle name="Normal 2 11 4" xfId="1995" xr:uid="{00000000-0005-0000-0000-000054000000}"/>
    <cellStyle name="Normal 2 11_AB Group Basel III" xfId="50" xr:uid="{00000000-0005-0000-0000-000055000000}"/>
    <cellStyle name="Normal 2 12" xfId="51" xr:uid="{00000000-0005-0000-0000-000056000000}"/>
    <cellStyle name="Normal 2 12 2" xfId="1245" xr:uid="{00000000-0005-0000-0000-000057000000}"/>
    <cellStyle name="Normal 2 12 2 2" xfId="2750" xr:uid="{00000000-0005-0000-0000-000058000000}"/>
    <cellStyle name="Normal 2 12 3" xfId="1997" xr:uid="{00000000-0005-0000-0000-000059000000}"/>
    <cellStyle name="Normal 2 13" xfId="52" xr:uid="{00000000-0005-0000-0000-00005A000000}"/>
    <cellStyle name="Normal 2 13 2" xfId="1246" xr:uid="{00000000-0005-0000-0000-00005B000000}"/>
    <cellStyle name="Normal 2 13 2 2" xfId="2751" xr:uid="{00000000-0005-0000-0000-00005C000000}"/>
    <cellStyle name="Normal 2 13 3" xfId="1998" xr:uid="{00000000-0005-0000-0000-00005D000000}"/>
    <cellStyle name="Normal 2 14" xfId="53" xr:uid="{00000000-0005-0000-0000-00005E000000}"/>
    <cellStyle name="Normal 2 15" xfId="1237" xr:uid="{00000000-0005-0000-0000-00005F000000}"/>
    <cellStyle name="Normal 2 16" xfId="1991" xr:uid="{00000000-0005-0000-0000-000060000000}"/>
    <cellStyle name="Normal 2 17" xfId="2742" xr:uid="{00000000-0005-0000-0000-000061000000}"/>
    <cellStyle name="Normal 2 18" xfId="3497" xr:uid="{00000000-0005-0000-0000-000062000000}"/>
    <cellStyle name="Normal 2 19" xfId="3499" xr:uid="{00000000-0005-0000-0000-000063000000}"/>
    <cellStyle name="Normal 2 2" xfId="54" xr:uid="{00000000-0005-0000-0000-000064000000}"/>
    <cellStyle name="Normal 2 2 10" xfId="55" xr:uid="{00000000-0005-0000-0000-000065000000}"/>
    <cellStyle name="Normal 2 2 10 2" xfId="1247" xr:uid="{00000000-0005-0000-0000-000066000000}"/>
    <cellStyle name="Normal 2 2 10 2 2" xfId="2752" xr:uid="{00000000-0005-0000-0000-000067000000}"/>
    <cellStyle name="Normal 2 2 10 3" xfId="1999" xr:uid="{00000000-0005-0000-0000-000068000000}"/>
    <cellStyle name="Normal 2 2 11" xfId="56" xr:uid="{00000000-0005-0000-0000-000069000000}"/>
    <cellStyle name="Normal 2 2 11 2" xfId="1248" xr:uid="{00000000-0005-0000-0000-00006A000000}"/>
    <cellStyle name="Normal 2 2 11 2 2" xfId="2753" xr:uid="{00000000-0005-0000-0000-00006B000000}"/>
    <cellStyle name="Normal 2 2 11 3" xfId="2000" xr:uid="{00000000-0005-0000-0000-00006C000000}"/>
    <cellStyle name="Normal 2 2 12" xfId="57" xr:uid="{00000000-0005-0000-0000-00006D000000}"/>
    <cellStyle name="Normal 2 2 2" xfId="58" xr:uid="{00000000-0005-0000-0000-00006E000000}"/>
    <cellStyle name="Normal 2 2 2 2" xfId="59" xr:uid="{00000000-0005-0000-0000-00006F000000}"/>
    <cellStyle name="Normal 2 2 2 2 2" xfId="60" xr:uid="{00000000-0005-0000-0000-000070000000}"/>
    <cellStyle name="Normal 2 2 2 2 2 2" xfId="61" xr:uid="{00000000-0005-0000-0000-000071000000}"/>
    <cellStyle name="Normal 2 2 2 2 2 2 2" xfId="62" xr:uid="{00000000-0005-0000-0000-000072000000}"/>
    <cellStyle name="Normal 2 2 2 2 2 2 2 2" xfId="1252" xr:uid="{00000000-0005-0000-0000-000073000000}"/>
    <cellStyle name="Normal 2 2 2 2 2 2 2 2 2" xfId="2757" xr:uid="{00000000-0005-0000-0000-000074000000}"/>
    <cellStyle name="Normal 2 2 2 2 2 2 2 3" xfId="2004" xr:uid="{00000000-0005-0000-0000-000075000000}"/>
    <cellStyle name="Normal 2 2 2 2 2 2 3" xfId="1251" xr:uid="{00000000-0005-0000-0000-000076000000}"/>
    <cellStyle name="Normal 2 2 2 2 2 2 3 2" xfId="2756" xr:uid="{00000000-0005-0000-0000-000077000000}"/>
    <cellStyle name="Normal 2 2 2 2 2 2 4" xfId="2003" xr:uid="{00000000-0005-0000-0000-000078000000}"/>
    <cellStyle name="Normal 2 2 2 2 2 3" xfId="63" xr:uid="{00000000-0005-0000-0000-000079000000}"/>
    <cellStyle name="Normal 2 2 2 2 2 3 2" xfId="64" xr:uid="{00000000-0005-0000-0000-00007A000000}"/>
    <cellStyle name="Normal 2 2 2 2 2 3 2 2" xfId="1254" xr:uid="{00000000-0005-0000-0000-00007B000000}"/>
    <cellStyle name="Normal 2 2 2 2 2 3 2 2 2" xfId="2759" xr:uid="{00000000-0005-0000-0000-00007C000000}"/>
    <cellStyle name="Normal 2 2 2 2 2 3 2 3" xfId="2006" xr:uid="{00000000-0005-0000-0000-00007D000000}"/>
    <cellStyle name="Normal 2 2 2 2 2 3 3" xfId="1253" xr:uid="{00000000-0005-0000-0000-00007E000000}"/>
    <cellStyle name="Normal 2 2 2 2 2 3 3 2" xfId="2758" xr:uid="{00000000-0005-0000-0000-00007F000000}"/>
    <cellStyle name="Normal 2 2 2 2 2 3 4" xfId="2005" xr:uid="{00000000-0005-0000-0000-000080000000}"/>
    <cellStyle name="Normal 2 2 2 2 2 4" xfId="65" xr:uid="{00000000-0005-0000-0000-000081000000}"/>
    <cellStyle name="Normal 2 2 2 2 2 4 2" xfId="1255" xr:uid="{00000000-0005-0000-0000-000082000000}"/>
    <cellStyle name="Normal 2 2 2 2 2 4 2 2" xfId="2760" xr:uid="{00000000-0005-0000-0000-000083000000}"/>
    <cellStyle name="Normal 2 2 2 2 2 4 3" xfId="2007" xr:uid="{00000000-0005-0000-0000-000084000000}"/>
    <cellStyle name="Normal 2 2 2 2 2 5" xfId="1250" xr:uid="{00000000-0005-0000-0000-000085000000}"/>
    <cellStyle name="Normal 2 2 2 2 2 5 2" xfId="2755" xr:uid="{00000000-0005-0000-0000-000086000000}"/>
    <cellStyle name="Normal 2 2 2 2 2 6" xfId="2002" xr:uid="{00000000-0005-0000-0000-000087000000}"/>
    <cellStyle name="Normal 2 2 2 2 2_AB Group Basel III" xfId="66" xr:uid="{00000000-0005-0000-0000-000088000000}"/>
    <cellStyle name="Normal 2 2 2 2 3" xfId="67" xr:uid="{00000000-0005-0000-0000-000089000000}"/>
    <cellStyle name="Normal 2 2 2 2 3 2" xfId="68" xr:uid="{00000000-0005-0000-0000-00008A000000}"/>
    <cellStyle name="Normal 2 2 2 2 3 2 2" xfId="69" xr:uid="{00000000-0005-0000-0000-00008B000000}"/>
    <cellStyle name="Normal 2 2 2 2 3 2 2 2" xfId="1258" xr:uid="{00000000-0005-0000-0000-00008C000000}"/>
    <cellStyle name="Normal 2 2 2 2 3 2 2 2 2" xfId="2763" xr:uid="{00000000-0005-0000-0000-00008D000000}"/>
    <cellStyle name="Normal 2 2 2 2 3 2 2 3" xfId="2010" xr:uid="{00000000-0005-0000-0000-00008E000000}"/>
    <cellStyle name="Normal 2 2 2 2 3 2 3" xfId="1257" xr:uid="{00000000-0005-0000-0000-00008F000000}"/>
    <cellStyle name="Normal 2 2 2 2 3 2 3 2" xfId="2762" xr:uid="{00000000-0005-0000-0000-000090000000}"/>
    <cellStyle name="Normal 2 2 2 2 3 2 4" xfId="2009" xr:uid="{00000000-0005-0000-0000-000091000000}"/>
    <cellStyle name="Normal 2 2 2 2 3 3" xfId="70" xr:uid="{00000000-0005-0000-0000-000092000000}"/>
    <cellStyle name="Normal 2 2 2 2 3 3 2" xfId="71" xr:uid="{00000000-0005-0000-0000-000093000000}"/>
    <cellStyle name="Normal 2 2 2 2 3 3 2 2" xfId="1260" xr:uid="{00000000-0005-0000-0000-000094000000}"/>
    <cellStyle name="Normal 2 2 2 2 3 3 2 2 2" xfId="2765" xr:uid="{00000000-0005-0000-0000-000095000000}"/>
    <cellStyle name="Normal 2 2 2 2 3 3 2 3" xfId="2012" xr:uid="{00000000-0005-0000-0000-000096000000}"/>
    <cellStyle name="Normal 2 2 2 2 3 3 3" xfId="1259" xr:uid="{00000000-0005-0000-0000-000097000000}"/>
    <cellStyle name="Normal 2 2 2 2 3 3 3 2" xfId="2764" xr:uid="{00000000-0005-0000-0000-000098000000}"/>
    <cellStyle name="Normal 2 2 2 2 3 3 4" xfId="2011" xr:uid="{00000000-0005-0000-0000-000099000000}"/>
    <cellStyle name="Normal 2 2 2 2 3 4" xfId="72" xr:uid="{00000000-0005-0000-0000-00009A000000}"/>
    <cellStyle name="Normal 2 2 2 2 3 4 2" xfId="1261" xr:uid="{00000000-0005-0000-0000-00009B000000}"/>
    <cellStyle name="Normal 2 2 2 2 3 4 2 2" xfId="2766" xr:uid="{00000000-0005-0000-0000-00009C000000}"/>
    <cellStyle name="Normal 2 2 2 2 3 4 3" xfId="2013" xr:uid="{00000000-0005-0000-0000-00009D000000}"/>
    <cellStyle name="Normal 2 2 2 2 3 5" xfId="1256" xr:uid="{00000000-0005-0000-0000-00009E000000}"/>
    <cellStyle name="Normal 2 2 2 2 3 5 2" xfId="2761" xr:uid="{00000000-0005-0000-0000-00009F000000}"/>
    <cellStyle name="Normal 2 2 2 2 3 6" xfId="2008" xr:uid="{00000000-0005-0000-0000-0000A0000000}"/>
    <cellStyle name="Normal 2 2 2 2 3_AB Group Basel III" xfId="73" xr:uid="{00000000-0005-0000-0000-0000A1000000}"/>
    <cellStyle name="Normal 2 2 2 2 4" xfId="74" xr:uid="{00000000-0005-0000-0000-0000A2000000}"/>
    <cellStyle name="Normal 2 2 2 2 4 2" xfId="75" xr:uid="{00000000-0005-0000-0000-0000A3000000}"/>
    <cellStyle name="Normal 2 2 2 2 4 2 2" xfId="1263" xr:uid="{00000000-0005-0000-0000-0000A4000000}"/>
    <cellStyle name="Normal 2 2 2 2 4 2 2 2" xfId="2768" xr:uid="{00000000-0005-0000-0000-0000A5000000}"/>
    <cellStyle name="Normal 2 2 2 2 4 2 3" xfId="2015" xr:uid="{00000000-0005-0000-0000-0000A6000000}"/>
    <cellStyle name="Normal 2 2 2 2 4 3" xfId="1262" xr:uid="{00000000-0005-0000-0000-0000A7000000}"/>
    <cellStyle name="Normal 2 2 2 2 4 3 2" xfId="2767" xr:uid="{00000000-0005-0000-0000-0000A8000000}"/>
    <cellStyle name="Normal 2 2 2 2 4 4" xfId="2014" xr:uid="{00000000-0005-0000-0000-0000A9000000}"/>
    <cellStyle name="Normal 2 2 2 2 5" xfId="76" xr:uid="{00000000-0005-0000-0000-0000AA000000}"/>
    <cellStyle name="Normal 2 2 2 2 5 2" xfId="77" xr:uid="{00000000-0005-0000-0000-0000AB000000}"/>
    <cellStyle name="Normal 2 2 2 2 5 2 2" xfId="1265" xr:uid="{00000000-0005-0000-0000-0000AC000000}"/>
    <cellStyle name="Normal 2 2 2 2 5 2 2 2" xfId="2770" xr:uid="{00000000-0005-0000-0000-0000AD000000}"/>
    <cellStyle name="Normal 2 2 2 2 5 2 3" xfId="2017" xr:uid="{00000000-0005-0000-0000-0000AE000000}"/>
    <cellStyle name="Normal 2 2 2 2 5 3" xfId="1264" xr:uid="{00000000-0005-0000-0000-0000AF000000}"/>
    <cellStyle name="Normal 2 2 2 2 5 3 2" xfId="2769" xr:uid="{00000000-0005-0000-0000-0000B0000000}"/>
    <cellStyle name="Normal 2 2 2 2 5 4" xfId="2016" xr:uid="{00000000-0005-0000-0000-0000B1000000}"/>
    <cellStyle name="Normal 2 2 2 2 6" xfId="78" xr:uid="{00000000-0005-0000-0000-0000B2000000}"/>
    <cellStyle name="Normal 2 2 2 2 6 2" xfId="1266" xr:uid="{00000000-0005-0000-0000-0000B3000000}"/>
    <cellStyle name="Normal 2 2 2 2 6 2 2" xfId="2771" xr:uid="{00000000-0005-0000-0000-0000B4000000}"/>
    <cellStyle name="Normal 2 2 2 2 6 3" xfId="2018" xr:uid="{00000000-0005-0000-0000-0000B5000000}"/>
    <cellStyle name="Normal 2 2 2 2 7" xfId="79" xr:uid="{00000000-0005-0000-0000-0000B6000000}"/>
    <cellStyle name="Normal 2 2 2 2 7 2" xfId="1267" xr:uid="{00000000-0005-0000-0000-0000B7000000}"/>
    <cellStyle name="Normal 2 2 2 2 7 2 2" xfId="2772" xr:uid="{00000000-0005-0000-0000-0000B8000000}"/>
    <cellStyle name="Normal 2 2 2 2 7 3" xfId="2019" xr:uid="{00000000-0005-0000-0000-0000B9000000}"/>
    <cellStyle name="Normal 2 2 2 2 8" xfId="1249" xr:uid="{00000000-0005-0000-0000-0000BA000000}"/>
    <cellStyle name="Normal 2 2 2 2 8 2" xfId="2754" xr:uid="{00000000-0005-0000-0000-0000BB000000}"/>
    <cellStyle name="Normal 2 2 2 2 9" xfId="2001" xr:uid="{00000000-0005-0000-0000-0000BC000000}"/>
    <cellStyle name="Normal 2 2 2 2_AB Group Basel III" xfId="80" xr:uid="{00000000-0005-0000-0000-0000BD000000}"/>
    <cellStyle name="Normal 2 2 2 3" xfId="81" xr:uid="{00000000-0005-0000-0000-0000BE000000}"/>
    <cellStyle name="Normal 2 2 2 3 2" xfId="82" xr:uid="{00000000-0005-0000-0000-0000BF000000}"/>
    <cellStyle name="Normal 2 2 2 3 2 2" xfId="83" xr:uid="{00000000-0005-0000-0000-0000C0000000}"/>
    <cellStyle name="Normal 2 2 2 3 2 2 2" xfId="1270" xr:uid="{00000000-0005-0000-0000-0000C1000000}"/>
    <cellStyle name="Normal 2 2 2 3 2 2 2 2" xfId="2775" xr:uid="{00000000-0005-0000-0000-0000C2000000}"/>
    <cellStyle name="Normal 2 2 2 3 2 2 3" xfId="2022" xr:uid="{00000000-0005-0000-0000-0000C3000000}"/>
    <cellStyle name="Normal 2 2 2 3 2 3" xfId="1269" xr:uid="{00000000-0005-0000-0000-0000C4000000}"/>
    <cellStyle name="Normal 2 2 2 3 2 3 2" xfId="2774" xr:uid="{00000000-0005-0000-0000-0000C5000000}"/>
    <cellStyle name="Normal 2 2 2 3 2 4" xfId="2021" xr:uid="{00000000-0005-0000-0000-0000C6000000}"/>
    <cellStyle name="Normal 2 2 2 3 3" xfId="84" xr:uid="{00000000-0005-0000-0000-0000C7000000}"/>
    <cellStyle name="Normal 2 2 2 3 3 2" xfId="85" xr:uid="{00000000-0005-0000-0000-0000C8000000}"/>
    <cellStyle name="Normal 2 2 2 3 3 2 2" xfId="1272" xr:uid="{00000000-0005-0000-0000-0000C9000000}"/>
    <cellStyle name="Normal 2 2 2 3 3 2 2 2" xfId="2777" xr:uid="{00000000-0005-0000-0000-0000CA000000}"/>
    <cellStyle name="Normal 2 2 2 3 3 2 3" xfId="2024" xr:uid="{00000000-0005-0000-0000-0000CB000000}"/>
    <cellStyle name="Normal 2 2 2 3 3 3" xfId="1271" xr:uid="{00000000-0005-0000-0000-0000CC000000}"/>
    <cellStyle name="Normal 2 2 2 3 3 3 2" xfId="2776" xr:uid="{00000000-0005-0000-0000-0000CD000000}"/>
    <cellStyle name="Normal 2 2 2 3 3 4" xfId="2023" xr:uid="{00000000-0005-0000-0000-0000CE000000}"/>
    <cellStyle name="Normal 2 2 2 3 4" xfId="86" xr:uid="{00000000-0005-0000-0000-0000CF000000}"/>
    <cellStyle name="Normal 2 2 2 3 4 2" xfId="1273" xr:uid="{00000000-0005-0000-0000-0000D0000000}"/>
    <cellStyle name="Normal 2 2 2 3 4 2 2" xfId="2778" xr:uid="{00000000-0005-0000-0000-0000D1000000}"/>
    <cellStyle name="Normal 2 2 2 3 4 3" xfId="2025" xr:uid="{00000000-0005-0000-0000-0000D2000000}"/>
    <cellStyle name="Normal 2 2 2 3 5" xfId="1268" xr:uid="{00000000-0005-0000-0000-0000D3000000}"/>
    <cellStyle name="Normal 2 2 2 3 5 2" xfId="2773" xr:uid="{00000000-0005-0000-0000-0000D4000000}"/>
    <cellStyle name="Normal 2 2 2 3 6" xfId="2020" xr:uid="{00000000-0005-0000-0000-0000D5000000}"/>
    <cellStyle name="Normal 2 2 2 3_AB Group Basel III" xfId="87" xr:uid="{00000000-0005-0000-0000-0000D6000000}"/>
    <cellStyle name="Normal 2 2 2 4" xfId="88" xr:uid="{00000000-0005-0000-0000-0000D7000000}"/>
    <cellStyle name="Normal 2 2 2 4 2" xfId="89" xr:uid="{00000000-0005-0000-0000-0000D8000000}"/>
    <cellStyle name="Normal 2 2 2 4 2 2" xfId="90" xr:uid="{00000000-0005-0000-0000-0000D9000000}"/>
    <cellStyle name="Normal 2 2 2 4 2 2 2" xfId="1276" xr:uid="{00000000-0005-0000-0000-0000DA000000}"/>
    <cellStyle name="Normal 2 2 2 4 2 2 2 2" xfId="2781" xr:uid="{00000000-0005-0000-0000-0000DB000000}"/>
    <cellStyle name="Normal 2 2 2 4 2 2 3" xfId="2028" xr:uid="{00000000-0005-0000-0000-0000DC000000}"/>
    <cellStyle name="Normal 2 2 2 4 2 3" xfId="1275" xr:uid="{00000000-0005-0000-0000-0000DD000000}"/>
    <cellStyle name="Normal 2 2 2 4 2 3 2" xfId="2780" xr:uid="{00000000-0005-0000-0000-0000DE000000}"/>
    <cellStyle name="Normal 2 2 2 4 2 4" xfId="2027" xr:uid="{00000000-0005-0000-0000-0000DF000000}"/>
    <cellStyle name="Normal 2 2 2 4 3" xfId="91" xr:uid="{00000000-0005-0000-0000-0000E0000000}"/>
    <cellStyle name="Normal 2 2 2 4 3 2" xfId="92" xr:uid="{00000000-0005-0000-0000-0000E1000000}"/>
    <cellStyle name="Normal 2 2 2 4 3 2 2" xfId="1278" xr:uid="{00000000-0005-0000-0000-0000E2000000}"/>
    <cellStyle name="Normal 2 2 2 4 3 2 2 2" xfId="2783" xr:uid="{00000000-0005-0000-0000-0000E3000000}"/>
    <cellStyle name="Normal 2 2 2 4 3 2 3" xfId="2030" xr:uid="{00000000-0005-0000-0000-0000E4000000}"/>
    <cellStyle name="Normal 2 2 2 4 3 3" xfId="1277" xr:uid="{00000000-0005-0000-0000-0000E5000000}"/>
    <cellStyle name="Normal 2 2 2 4 3 3 2" xfId="2782" xr:uid="{00000000-0005-0000-0000-0000E6000000}"/>
    <cellStyle name="Normal 2 2 2 4 3 4" xfId="2029" xr:uid="{00000000-0005-0000-0000-0000E7000000}"/>
    <cellStyle name="Normal 2 2 2 4 4" xfId="93" xr:uid="{00000000-0005-0000-0000-0000E8000000}"/>
    <cellStyle name="Normal 2 2 2 4 4 2" xfId="1279" xr:uid="{00000000-0005-0000-0000-0000E9000000}"/>
    <cellStyle name="Normal 2 2 2 4 4 2 2" xfId="2784" xr:uid="{00000000-0005-0000-0000-0000EA000000}"/>
    <cellStyle name="Normal 2 2 2 4 4 3" xfId="2031" xr:uid="{00000000-0005-0000-0000-0000EB000000}"/>
    <cellStyle name="Normal 2 2 2 4 5" xfId="1274" xr:uid="{00000000-0005-0000-0000-0000EC000000}"/>
    <cellStyle name="Normal 2 2 2 4 5 2" xfId="2779" xr:uid="{00000000-0005-0000-0000-0000ED000000}"/>
    <cellStyle name="Normal 2 2 2 4 6" xfId="2026" xr:uid="{00000000-0005-0000-0000-0000EE000000}"/>
    <cellStyle name="Normal 2 2 2 4_AB Group Basel III" xfId="94" xr:uid="{00000000-0005-0000-0000-0000EF000000}"/>
    <cellStyle name="Normal 2 2 2 5" xfId="95" xr:uid="{00000000-0005-0000-0000-0000F0000000}"/>
    <cellStyle name="Normal 2 2 2 5 2" xfId="96" xr:uid="{00000000-0005-0000-0000-0000F1000000}"/>
    <cellStyle name="Normal 2 2 2 5 2 2" xfId="1281" xr:uid="{00000000-0005-0000-0000-0000F2000000}"/>
    <cellStyle name="Normal 2 2 2 5 2 2 2" xfId="2786" xr:uid="{00000000-0005-0000-0000-0000F3000000}"/>
    <cellStyle name="Normal 2 2 2 5 2 3" xfId="2033" xr:uid="{00000000-0005-0000-0000-0000F4000000}"/>
    <cellStyle name="Normal 2 2 2 5 3" xfId="1280" xr:uid="{00000000-0005-0000-0000-0000F5000000}"/>
    <cellStyle name="Normal 2 2 2 5 3 2" xfId="2785" xr:uid="{00000000-0005-0000-0000-0000F6000000}"/>
    <cellStyle name="Normal 2 2 2 5 4" xfId="2032" xr:uid="{00000000-0005-0000-0000-0000F7000000}"/>
    <cellStyle name="Normal 2 2 2 6" xfId="97" xr:uid="{00000000-0005-0000-0000-0000F8000000}"/>
    <cellStyle name="Normal 2 2 2 6 2" xfId="98" xr:uid="{00000000-0005-0000-0000-0000F9000000}"/>
    <cellStyle name="Normal 2 2 2 6 2 2" xfId="1283" xr:uid="{00000000-0005-0000-0000-0000FA000000}"/>
    <cellStyle name="Normal 2 2 2 6 2 2 2" xfId="2788" xr:uid="{00000000-0005-0000-0000-0000FB000000}"/>
    <cellStyle name="Normal 2 2 2 6 2 3" xfId="2035" xr:uid="{00000000-0005-0000-0000-0000FC000000}"/>
    <cellStyle name="Normal 2 2 2 6 3" xfId="1282" xr:uid="{00000000-0005-0000-0000-0000FD000000}"/>
    <cellStyle name="Normal 2 2 2 6 3 2" xfId="2787" xr:uid="{00000000-0005-0000-0000-0000FE000000}"/>
    <cellStyle name="Normal 2 2 2 6 4" xfId="2034" xr:uid="{00000000-0005-0000-0000-0000FF000000}"/>
    <cellStyle name="Normal 2 2 2 7" xfId="99" xr:uid="{00000000-0005-0000-0000-000000010000}"/>
    <cellStyle name="Normal 2 2 2 7 2" xfId="1284" xr:uid="{00000000-0005-0000-0000-000001010000}"/>
    <cellStyle name="Normal 2 2 2 7 2 2" xfId="2789" xr:uid="{00000000-0005-0000-0000-000002010000}"/>
    <cellStyle name="Normal 2 2 2 7 3" xfId="2036" xr:uid="{00000000-0005-0000-0000-000003010000}"/>
    <cellStyle name="Normal 2 2 2 8" xfId="100" xr:uid="{00000000-0005-0000-0000-000004010000}"/>
    <cellStyle name="Normal 2 2 2 8 2" xfId="1285" xr:uid="{00000000-0005-0000-0000-000005010000}"/>
    <cellStyle name="Normal 2 2 2 8 2 2" xfId="2790" xr:uid="{00000000-0005-0000-0000-000006010000}"/>
    <cellStyle name="Normal 2 2 2 8 3" xfId="2037" xr:uid="{00000000-0005-0000-0000-000007010000}"/>
    <cellStyle name="Normal 2 2 2_AB Group Basel III" xfId="101" xr:uid="{00000000-0005-0000-0000-000008010000}"/>
    <cellStyle name="Normal 2 2 3" xfId="102" xr:uid="{00000000-0005-0000-0000-000009010000}"/>
    <cellStyle name="Normal 2 2 3 10" xfId="2038" xr:uid="{00000000-0005-0000-0000-00000A010000}"/>
    <cellStyle name="Normal 2 2 3 2" xfId="103" xr:uid="{00000000-0005-0000-0000-00000B010000}"/>
    <cellStyle name="Normal 2 2 3 2 2" xfId="104" xr:uid="{00000000-0005-0000-0000-00000C010000}"/>
    <cellStyle name="Normal 2 2 3 2 2 2" xfId="105" xr:uid="{00000000-0005-0000-0000-00000D010000}"/>
    <cellStyle name="Normal 2 2 3 2 2 2 2" xfId="106" xr:uid="{00000000-0005-0000-0000-00000E010000}"/>
    <cellStyle name="Normal 2 2 3 2 2 2 2 2" xfId="1290" xr:uid="{00000000-0005-0000-0000-00000F010000}"/>
    <cellStyle name="Normal 2 2 3 2 2 2 2 2 2" xfId="2795" xr:uid="{00000000-0005-0000-0000-000010010000}"/>
    <cellStyle name="Normal 2 2 3 2 2 2 2 3" xfId="2042" xr:uid="{00000000-0005-0000-0000-000011010000}"/>
    <cellStyle name="Normal 2 2 3 2 2 2 3" xfId="1289" xr:uid="{00000000-0005-0000-0000-000012010000}"/>
    <cellStyle name="Normal 2 2 3 2 2 2 3 2" xfId="2794" xr:uid="{00000000-0005-0000-0000-000013010000}"/>
    <cellStyle name="Normal 2 2 3 2 2 2 4" xfId="2041" xr:uid="{00000000-0005-0000-0000-000014010000}"/>
    <cellStyle name="Normal 2 2 3 2 2 3" xfId="107" xr:uid="{00000000-0005-0000-0000-000015010000}"/>
    <cellStyle name="Normal 2 2 3 2 2 3 2" xfId="108" xr:uid="{00000000-0005-0000-0000-000016010000}"/>
    <cellStyle name="Normal 2 2 3 2 2 3 2 2" xfId="1292" xr:uid="{00000000-0005-0000-0000-000017010000}"/>
    <cellStyle name="Normal 2 2 3 2 2 3 2 2 2" xfId="2797" xr:uid="{00000000-0005-0000-0000-000018010000}"/>
    <cellStyle name="Normal 2 2 3 2 2 3 2 3" xfId="2044" xr:uid="{00000000-0005-0000-0000-000019010000}"/>
    <cellStyle name="Normal 2 2 3 2 2 3 3" xfId="1291" xr:uid="{00000000-0005-0000-0000-00001A010000}"/>
    <cellStyle name="Normal 2 2 3 2 2 3 3 2" xfId="2796" xr:uid="{00000000-0005-0000-0000-00001B010000}"/>
    <cellStyle name="Normal 2 2 3 2 2 3 4" xfId="2043" xr:uid="{00000000-0005-0000-0000-00001C010000}"/>
    <cellStyle name="Normal 2 2 3 2 2 4" xfId="109" xr:uid="{00000000-0005-0000-0000-00001D010000}"/>
    <cellStyle name="Normal 2 2 3 2 2 4 2" xfId="1293" xr:uid="{00000000-0005-0000-0000-00001E010000}"/>
    <cellStyle name="Normal 2 2 3 2 2 4 2 2" xfId="2798" xr:uid="{00000000-0005-0000-0000-00001F010000}"/>
    <cellStyle name="Normal 2 2 3 2 2 4 3" xfId="2045" xr:uid="{00000000-0005-0000-0000-000020010000}"/>
    <cellStyle name="Normal 2 2 3 2 2 5" xfId="1288" xr:uid="{00000000-0005-0000-0000-000021010000}"/>
    <cellStyle name="Normal 2 2 3 2 2 5 2" xfId="2793" xr:uid="{00000000-0005-0000-0000-000022010000}"/>
    <cellStyle name="Normal 2 2 3 2 2 6" xfId="2040" xr:uid="{00000000-0005-0000-0000-000023010000}"/>
    <cellStyle name="Normal 2 2 3 2 2_AB Group Basel III" xfId="110" xr:uid="{00000000-0005-0000-0000-000024010000}"/>
    <cellStyle name="Normal 2 2 3 2 3" xfId="111" xr:uid="{00000000-0005-0000-0000-000025010000}"/>
    <cellStyle name="Normal 2 2 3 2 3 2" xfId="112" xr:uid="{00000000-0005-0000-0000-000026010000}"/>
    <cellStyle name="Normal 2 2 3 2 3 2 2" xfId="113" xr:uid="{00000000-0005-0000-0000-000027010000}"/>
    <cellStyle name="Normal 2 2 3 2 3 2 2 2" xfId="1296" xr:uid="{00000000-0005-0000-0000-000028010000}"/>
    <cellStyle name="Normal 2 2 3 2 3 2 2 2 2" xfId="2801" xr:uid="{00000000-0005-0000-0000-000029010000}"/>
    <cellStyle name="Normal 2 2 3 2 3 2 2 3" xfId="2048" xr:uid="{00000000-0005-0000-0000-00002A010000}"/>
    <cellStyle name="Normal 2 2 3 2 3 2 3" xfId="1295" xr:uid="{00000000-0005-0000-0000-00002B010000}"/>
    <cellStyle name="Normal 2 2 3 2 3 2 3 2" xfId="2800" xr:uid="{00000000-0005-0000-0000-00002C010000}"/>
    <cellStyle name="Normal 2 2 3 2 3 2 4" xfId="2047" xr:uid="{00000000-0005-0000-0000-00002D010000}"/>
    <cellStyle name="Normal 2 2 3 2 3 3" xfId="114" xr:uid="{00000000-0005-0000-0000-00002E010000}"/>
    <cellStyle name="Normal 2 2 3 2 3 3 2" xfId="115" xr:uid="{00000000-0005-0000-0000-00002F010000}"/>
    <cellStyle name="Normal 2 2 3 2 3 3 2 2" xfId="1298" xr:uid="{00000000-0005-0000-0000-000030010000}"/>
    <cellStyle name="Normal 2 2 3 2 3 3 2 2 2" xfId="2803" xr:uid="{00000000-0005-0000-0000-000031010000}"/>
    <cellStyle name="Normal 2 2 3 2 3 3 2 3" xfId="2050" xr:uid="{00000000-0005-0000-0000-000032010000}"/>
    <cellStyle name="Normal 2 2 3 2 3 3 3" xfId="1297" xr:uid="{00000000-0005-0000-0000-000033010000}"/>
    <cellStyle name="Normal 2 2 3 2 3 3 3 2" xfId="2802" xr:uid="{00000000-0005-0000-0000-000034010000}"/>
    <cellStyle name="Normal 2 2 3 2 3 3 4" xfId="2049" xr:uid="{00000000-0005-0000-0000-000035010000}"/>
    <cellStyle name="Normal 2 2 3 2 3 4" xfId="116" xr:uid="{00000000-0005-0000-0000-000036010000}"/>
    <cellStyle name="Normal 2 2 3 2 3 4 2" xfId="1299" xr:uid="{00000000-0005-0000-0000-000037010000}"/>
    <cellStyle name="Normal 2 2 3 2 3 4 2 2" xfId="2804" xr:uid="{00000000-0005-0000-0000-000038010000}"/>
    <cellStyle name="Normal 2 2 3 2 3 4 3" xfId="2051" xr:uid="{00000000-0005-0000-0000-000039010000}"/>
    <cellStyle name="Normal 2 2 3 2 3 5" xfId="1294" xr:uid="{00000000-0005-0000-0000-00003A010000}"/>
    <cellStyle name="Normal 2 2 3 2 3 5 2" xfId="2799" xr:uid="{00000000-0005-0000-0000-00003B010000}"/>
    <cellStyle name="Normal 2 2 3 2 3 6" xfId="2046" xr:uid="{00000000-0005-0000-0000-00003C010000}"/>
    <cellStyle name="Normal 2 2 3 2 3_AB Group Basel III" xfId="117" xr:uid="{00000000-0005-0000-0000-00003D010000}"/>
    <cellStyle name="Normal 2 2 3 2 4" xfId="118" xr:uid="{00000000-0005-0000-0000-00003E010000}"/>
    <cellStyle name="Normal 2 2 3 2 4 2" xfId="119" xr:uid="{00000000-0005-0000-0000-00003F010000}"/>
    <cellStyle name="Normal 2 2 3 2 4 2 2" xfId="1301" xr:uid="{00000000-0005-0000-0000-000040010000}"/>
    <cellStyle name="Normal 2 2 3 2 4 2 2 2" xfId="2806" xr:uid="{00000000-0005-0000-0000-000041010000}"/>
    <cellStyle name="Normal 2 2 3 2 4 2 3" xfId="2053" xr:uid="{00000000-0005-0000-0000-000042010000}"/>
    <cellStyle name="Normal 2 2 3 2 4 3" xfId="1300" xr:uid="{00000000-0005-0000-0000-000043010000}"/>
    <cellStyle name="Normal 2 2 3 2 4 3 2" xfId="2805" xr:uid="{00000000-0005-0000-0000-000044010000}"/>
    <cellStyle name="Normal 2 2 3 2 4 4" xfId="2052" xr:uid="{00000000-0005-0000-0000-000045010000}"/>
    <cellStyle name="Normal 2 2 3 2 5" xfId="120" xr:uid="{00000000-0005-0000-0000-000046010000}"/>
    <cellStyle name="Normal 2 2 3 2 5 2" xfId="121" xr:uid="{00000000-0005-0000-0000-000047010000}"/>
    <cellStyle name="Normal 2 2 3 2 5 2 2" xfId="1303" xr:uid="{00000000-0005-0000-0000-000048010000}"/>
    <cellStyle name="Normal 2 2 3 2 5 2 2 2" xfId="2808" xr:uid="{00000000-0005-0000-0000-000049010000}"/>
    <cellStyle name="Normal 2 2 3 2 5 2 3" xfId="2055" xr:uid="{00000000-0005-0000-0000-00004A010000}"/>
    <cellStyle name="Normal 2 2 3 2 5 3" xfId="1302" xr:uid="{00000000-0005-0000-0000-00004B010000}"/>
    <cellStyle name="Normal 2 2 3 2 5 3 2" xfId="2807" xr:uid="{00000000-0005-0000-0000-00004C010000}"/>
    <cellStyle name="Normal 2 2 3 2 5 4" xfId="2054" xr:uid="{00000000-0005-0000-0000-00004D010000}"/>
    <cellStyle name="Normal 2 2 3 2 6" xfId="122" xr:uid="{00000000-0005-0000-0000-00004E010000}"/>
    <cellStyle name="Normal 2 2 3 2 6 2" xfId="1304" xr:uid="{00000000-0005-0000-0000-00004F010000}"/>
    <cellStyle name="Normal 2 2 3 2 6 2 2" xfId="2809" xr:uid="{00000000-0005-0000-0000-000050010000}"/>
    <cellStyle name="Normal 2 2 3 2 6 3" xfId="2056" xr:uid="{00000000-0005-0000-0000-000051010000}"/>
    <cellStyle name="Normal 2 2 3 2 7" xfId="123" xr:uid="{00000000-0005-0000-0000-000052010000}"/>
    <cellStyle name="Normal 2 2 3 2 7 2" xfId="1305" xr:uid="{00000000-0005-0000-0000-000053010000}"/>
    <cellStyle name="Normal 2 2 3 2 7 2 2" xfId="2810" xr:uid="{00000000-0005-0000-0000-000054010000}"/>
    <cellStyle name="Normal 2 2 3 2 7 3" xfId="2057" xr:uid="{00000000-0005-0000-0000-000055010000}"/>
    <cellStyle name="Normal 2 2 3 2 8" xfId="1287" xr:uid="{00000000-0005-0000-0000-000056010000}"/>
    <cellStyle name="Normal 2 2 3 2 8 2" xfId="2792" xr:uid="{00000000-0005-0000-0000-000057010000}"/>
    <cellStyle name="Normal 2 2 3 2 9" xfId="2039" xr:uid="{00000000-0005-0000-0000-000058010000}"/>
    <cellStyle name="Normal 2 2 3 2_AB Group Basel III" xfId="124" xr:uid="{00000000-0005-0000-0000-000059010000}"/>
    <cellStyle name="Normal 2 2 3 3" xfId="125" xr:uid="{00000000-0005-0000-0000-00005A010000}"/>
    <cellStyle name="Normal 2 2 3 3 2" xfId="126" xr:uid="{00000000-0005-0000-0000-00005B010000}"/>
    <cellStyle name="Normal 2 2 3 3 2 2" xfId="127" xr:uid="{00000000-0005-0000-0000-00005C010000}"/>
    <cellStyle name="Normal 2 2 3 3 2 2 2" xfId="1308" xr:uid="{00000000-0005-0000-0000-00005D010000}"/>
    <cellStyle name="Normal 2 2 3 3 2 2 2 2" xfId="2813" xr:uid="{00000000-0005-0000-0000-00005E010000}"/>
    <cellStyle name="Normal 2 2 3 3 2 2 3" xfId="2060" xr:uid="{00000000-0005-0000-0000-00005F010000}"/>
    <cellStyle name="Normal 2 2 3 3 2 3" xfId="1307" xr:uid="{00000000-0005-0000-0000-000060010000}"/>
    <cellStyle name="Normal 2 2 3 3 2 3 2" xfId="2812" xr:uid="{00000000-0005-0000-0000-000061010000}"/>
    <cellStyle name="Normal 2 2 3 3 2 4" xfId="2059" xr:uid="{00000000-0005-0000-0000-000062010000}"/>
    <cellStyle name="Normal 2 2 3 3 3" xfId="128" xr:uid="{00000000-0005-0000-0000-000063010000}"/>
    <cellStyle name="Normal 2 2 3 3 3 2" xfId="129" xr:uid="{00000000-0005-0000-0000-000064010000}"/>
    <cellStyle name="Normal 2 2 3 3 3 2 2" xfId="1310" xr:uid="{00000000-0005-0000-0000-000065010000}"/>
    <cellStyle name="Normal 2 2 3 3 3 2 2 2" xfId="2815" xr:uid="{00000000-0005-0000-0000-000066010000}"/>
    <cellStyle name="Normal 2 2 3 3 3 2 3" xfId="2062" xr:uid="{00000000-0005-0000-0000-000067010000}"/>
    <cellStyle name="Normal 2 2 3 3 3 3" xfId="1309" xr:uid="{00000000-0005-0000-0000-000068010000}"/>
    <cellStyle name="Normal 2 2 3 3 3 3 2" xfId="2814" xr:uid="{00000000-0005-0000-0000-000069010000}"/>
    <cellStyle name="Normal 2 2 3 3 3 4" xfId="2061" xr:uid="{00000000-0005-0000-0000-00006A010000}"/>
    <cellStyle name="Normal 2 2 3 3 4" xfId="130" xr:uid="{00000000-0005-0000-0000-00006B010000}"/>
    <cellStyle name="Normal 2 2 3 3 4 2" xfId="1311" xr:uid="{00000000-0005-0000-0000-00006C010000}"/>
    <cellStyle name="Normal 2 2 3 3 4 2 2" xfId="2816" xr:uid="{00000000-0005-0000-0000-00006D010000}"/>
    <cellStyle name="Normal 2 2 3 3 4 3" xfId="2063" xr:uid="{00000000-0005-0000-0000-00006E010000}"/>
    <cellStyle name="Normal 2 2 3 3 5" xfId="1306" xr:uid="{00000000-0005-0000-0000-00006F010000}"/>
    <cellStyle name="Normal 2 2 3 3 5 2" xfId="2811" xr:uid="{00000000-0005-0000-0000-000070010000}"/>
    <cellStyle name="Normal 2 2 3 3 6" xfId="2058" xr:uid="{00000000-0005-0000-0000-000071010000}"/>
    <cellStyle name="Normal 2 2 3 3_AB Group Basel III" xfId="131" xr:uid="{00000000-0005-0000-0000-000072010000}"/>
    <cellStyle name="Normal 2 2 3 4" xfId="132" xr:uid="{00000000-0005-0000-0000-000073010000}"/>
    <cellStyle name="Normal 2 2 3 4 2" xfId="133" xr:uid="{00000000-0005-0000-0000-000074010000}"/>
    <cellStyle name="Normal 2 2 3 4 2 2" xfId="134" xr:uid="{00000000-0005-0000-0000-000075010000}"/>
    <cellStyle name="Normal 2 2 3 4 2 2 2" xfId="1314" xr:uid="{00000000-0005-0000-0000-000076010000}"/>
    <cellStyle name="Normal 2 2 3 4 2 2 2 2" xfId="2819" xr:uid="{00000000-0005-0000-0000-000077010000}"/>
    <cellStyle name="Normal 2 2 3 4 2 2 3" xfId="2066" xr:uid="{00000000-0005-0000-0000-000078010000}"/>
    <cellStyle name="Normal 2 2 3 4 2 3" xfId="1313" xr:uid="{00000000-0005-0000-0000-000079010000}"/>
    <cellStyle name="Normal 2 2 3 4 2 3 2" xfId="2818" xr:uid="{00000000-0005-0000-0000-00007A010000}"/>
    <cellStyle name="Normal 2 2 3 4 2 4" xfId="2065" xr:uid="{00000000-0005-0000-0000-00007B010000}"/>
    <cellStyle name="Normal 2 2 3 4 3" xfId="135" xr:uid="{00000000-0005-0000-0000-00007C010000}"/>
    <cellStyle name="Normal 2 2 3 4 3 2" xfId="136" xr:uid="{00000000-0005-0000-0000-00007D010000}"/>
    <cellStyle name="Normal 2 2 3 4 3 2 2" xfId="1316" xr:uid="{00000000-0005-0000-0000-00007E010000}"/>
    <cellStyle name="Normal 2 2 3 4 3 2 2 2" xfId="2821" xr:uid="{00000000-0005-0000-0000-00007F010000}"/>
    <cellStyle name="Normal 2 2 3 4 3 2 3" xfId="2068" xr:uid="{00000000-0005-0000-0000-000080010000}"/>
    <cellStyle name="Normal 2 2 3 4 3 3" xfId="1315" xr:uid="{00000000-0005-0000-0000-000081010000}"/>
    <cellStyle name="Normal 2 2 3 4 3 3 2" xfId="2820" xr:uid="{00000000-0005-0000-0000-000082010000}"/>
    <cellStyle name="Normal 2 2 3 4 3 4" xfId="2067" xr:uid="{00000000-0005-0000-0000-000083010000}"/>
    <cellStyle name="Normal 2 2 3 4 4" xfId="137" xr:uid="{00000000-0005-0000-0000-000084010000}"/>
    <cellStyle name="Normal 2 2 3 4 4 2" xfId="1317" xr:uid="{00000000-0005-0000-0000-000085010000}"/>
    <cellStyle name="Normal 2 2 3 4 4 2 2" xfId="2822" xr:uid="{00000000-0005-0000-0000-000086010000}"/>
    <cellStyle name="Normal 2 2 3 4 4 3" xfId="2069" xr:uid="{00000000-0005-0000-0000-000087010000}"/>
    <cellStyle name="Normal 2 2 3 4 5" xfId="1312" xr:uid="{00000000-0005-0000-0000-000088010000}"/>
    <cellStyle name="Normal 2 2 3 4 5 2" xfId="2817" xr:uid="{00000000-0005-0000-0000-000089010000}"/>
    <cellStyle name="Normal 2 2 3 4 6" xfId="2064" xr:uid="{00000000-0005-0000-0000-00008A010000}"/>
    <cellStyle name="Normal 2 2 3 4_AB Group Basel III" xfId="138" xr:uid="{00000000-0005-0000-0000-00008B010000}"/>
    <cellStyle name="Normal 2 2 3 5" xfId="139" xr:uid="{00000000-0005-0000-0000-00008C010000}"/>
    <cellStyle name="Normal 2 2 3 5 2" xfId="140" xr:uid="{00000000-0005-0000-0000-00008D010000}"/>
    <cellStyle name="Normal 2 2 3 5 2 2" xfId="1319" xr:uid="{00000000-0005-0000-0000-00008E010000}"/>
    <cellStyle name="Normal 2 2 3 5 2 2 2" xfId="2824" xr:uid="{00000000-0005-0000-0000-00008F010000}"/>
    <cellStyle name="Normal 2 2 3 5 2 3" xfId="2071" xr:uid="{00000000-0005-0000-0000-000090010000}"/>
    <cellStyle name="Normal 2 2 3 5 3" xfId="1318" xr:uid="{00000000-0005-0000-0000-000091010000}"/>
    <cellStyle name="Normal 2 2 3 5 3 2" xfId="2823" xr:uid="{00000000-0005-0000-0000-000092010000}"/>
    <cellStyle name="Normal 2 2 3 5 4" xfId="2070" xr:uid="{00000000-0005-0000-0000-000093010000}"/>
    <cellStyle name="Normal 2 2 3 6" xfId="141" xr:uid="{00000000-0005-0000-0000-000094010000}"/>
    <cellStyle name="Normal 2 2 3 6 2" xfId="142" xr:uid="{00000000-0005-0000-0000-000095010000}"/>
    <cellStyle name="Normal 2 2 3 6 2 2" xfId="1321" xr:uid="{00000000-0005-0000-0000-000096010000}"/>
    <cellStyle name="Normal 2 2 3 6 2 2 2" xfId="2826" xr:uid="{00000000-0005-0000-0000-000097010000}"/>
    <cellStyle name="Normal 2 2 3 6 2 3" xfId="2073" xr:uid="{00000000-0005-0000-0000-000098010000}"/>
    <cellStyle name="Normal 2 2 3 6 3" xfId="1320" xr:uid="{00000000-0005-0000-0000-000099010000}"/>
    <cellStyle name="Normal 2 2 3 6 3 2" xfId="2825" xr:uid="{00000000-0005-0000-0000-00009A010000}"/>
    <cellStyle name="Normal 2 2 3 6 4" xfId="2072" xr:uid="{00000000-0005-0000-0000-00009B010000}"/>
    <cellStyle name="Normal 2 2 3 7" xfId="143" xr:uid="{00000000-0005-0000-0000-00009C010000}"/>
    <cellStyle name="Normal 2 2 3 7 2" xfId="1322" xr:uid="{00000000-0005-0000-0000-00009D010000}"/>
    <cellStyle name="Normal 2 2 3 7 2 2" xfId="2827" xr:uid="{00000000-0005-0000-0000-00009E010000}"/>
    <cellStyle name="Normal 2 2 3 7 3" xfId="2074" xr:uid="{00000000-0005-0000-0000-00009F010000}"/>
    <cellStyle name="Normal 2 2 3 8" xfId="144" xr:uid="{00000000-0005-0000-0000-0000A0010000}"/>
    <cellStyle name="Normal 2 2 3 8 2" xfId="1323" xr:uid="{00000000-0005-0000-0000-0000A1010000}"/>
    <cellStyle name="Normal 2 2 3 8 2 2" xfId="2828" xr:uid="{00000000-0005-0000-0000-0000A2010000}"/>
    <cellStyle name="Normal 2 2 3 8 3" xfId="2075" xr:uid="{00000000-0005-0000-0000-0000A3010000}"/>
    <cellStyle name="Normal 2 2 3 9" xfId="1286" xr:uid="{00000000-0005-0000-0000-0000A4010000}"/>
    <cellStyle name="Normal 2 2 3 9 2" xfId="2791" xr:uid="{00000000-0005-0000-0000-0000A5010000}"/>
    <cellStyle name="Normal 2 2 3_AB Group Basel III" xfId="145" xr:uid="{00000000-0005-0000-0000-0000A6010000}"/>
    <cellStyle name="Normal 2 2 4" xfId="146" xr:uid="{00000000-0005-0000-0000-0000A7010000}"/>
    <cellStyle name="Normal 2 2 4 2" xfId="147" xr:uid="{00000000-0005-0000-0000-0000A8010000}"/>
    <cellStyle name="Normal 2 2 4 2 2" xfId="148" xr:uid="{00000000-0005-0000-0000-0000A9010000}"/>
    <cellStyle name="Normal 2 2 4 2 2 2" xfId="149" xr:uid="{00000000-0005-0000-0000-0000AA010000}"/>
    <cellStyle name="Normal 2 2 4 2 2 2 2" xfId="1327" xr:uid="{00000000-0005-0000-0000-0000AB010000}"/>
    <cellStyle name="Normal 2 2 4 2 2 2 2 2" xfId="2832" xr:uid="{00000000-0005-0000-0000-0000AC010000}"/>
    <cellStyle name="Normal 2 2 4 2 2 2 3" xfId="2079" xr:uid="{00000000-0005-0000-0000-0000AD010000}"/>
    <cellStyle name="Normal 2 2 4 2 2 3" xfId="1326" xr:uid="{00000000-0005-0000-0000-0000AE010000}"/>
    <cellStyle name="Normal 2 2 4 2 2 3 2" xfId="2831" xr:uid="{00000000-0005-0000-0000-0000AF010000}"/>
    <cellStyle name="Normal 2 2 4 2 2 4" xfId="2078" xr:uid="{00000000-0005-0000-0000-0000B0010000}"/>
    <cellStyle name="Normal 2 2 4 2 3" xfId="150" xr:uid="{00000000-0005-0000-0000-0000B1010000}"/>
    <cellStyle name="Normal 2 2 4 2 3 2" xfId="151" xr:uid="{00000000-0005-0000-0000-0000B2010000}"/>
    <cellStyle name="Normal 2 2 4 2 3 2 2" xfId="1329" xr:uid="{00000000-0005-0000-0000-0000B3010000}"/>
    <cellStyle name="Normal 2 2 4 2 3 2 2 2" xfId="2834" xr:uid="{00000000-0005-0000-0000-0000B4010000}"/>
    <cellStyle name="Normal 2 2 4 2 3 2 3" xfId="2081" xr:uid="{00000000-0005-0000-0000-0000B5010000}"/>
    <cellStyle name="Normal 2 2 4 2 3 3" xfId="1328" xr:uid="{00000000-0005-0000-0000-0000B6010000}"/>
    <cellStyle name="Normal 2 2 4 2 3 3 2" xfId="2833" xr:uid="{00000000-0005-0000-0000-0000B7010000}"/>
    <cellStyle name="Normal 2 2 4 2 3 4" xfId="2080" xr:uid="{00000000-0005-0000-0000-0000B8010000}"/>
    <cellStyle name="Normal 2 2 4 2 4" xfId="152" xr:uid="{00000000-0005-0000-0000-0000B9010000}"/>
    <cellStyle name="Normal 2 2 4 2 4 2" xfId="1330" xr:uid="{00000000-0005-0000-0000-0000BA010000}"/>
    <cellStyle name="Normal 2 2 4 2 4 2 2" xfId="2835" xr:uid="{00000000-0005-0000-0000-0000BB010000}"/>
    <cellStyle name="Normal 2 2 4 2 4 3" xfId="2082" xr:uid="{00000000-0005-0000-0000-0000BC010000}"/>
    <cellStyle name="Normal 2 2 4 2 5" xfId="1325" xr:uid="{00000000-0005-0000-0000-0000BD010000}"/>
    <cellStyle name="Normal 2 2 4 2 5 2" xfId="2830" xr:uid="{00000000-0005-0000-0000-0000BE010000}"/>
    <cellStyle name="Normal 2 2 4 2 6" xfId="2077" xr:uid="{00000000-0005-0000-0000-0000BF010000}"/>
    <cellStyle name="Normal 2 2 4 2_AB Group Basel III" xfId="153" xr:uid="{00000000-0005-0000-0000-0000C0010000}"/>
    <cellStyle name="Normal 2 2 4 3" xfId="154" xr:uid="{00000000-0005-0000-0000-0000C1010000}"/>
    <cellStyle name="Normal 2 2 4 3 2" xfId="155" xr:uid="{00000000-0005-0000-0000-0000C2010000}"/>
    <cellStyle name="Normal 2 2 4 3 2 2" xfId="156" xr:uid="{00000000-0005-0000-0000-0000C3010000}"/>
    <cellStyle name="Normal 2 2 4 3 2 2 2" xfId="1333" xr:uid="{00000000-0005-0000-0000-0000C4010000}"/>
    <cellStyle name="Normal 2 2 4 3 2 2 2 2" xfId="2838" xr:uid="{00000000-0005-0000-0000-0000C5010000}"/>
    <cellStyle name="Normal 2 2 4 3 2 2 3" xfId="2085" xr:uid="{00000000-0005-0000-0000-0000C6010000}"/>
    <cellStyle name="Normal 2 2 4 3 2 3" xfId="1332" xr:uid="{00000000-0005-0000-0000-0000C7010000}"/>
    <cellStyle name="Normal 2 2 4 3 2 3 2" xfId="2837" xr:uid="{00000000-0005-0000-0000-0000C8010000}"/>
    <cellStyle name="Normal 2 2 4 3 2 4" xfId="2084" xr:uid="{00000000-0005-0000-0000-0000C9010000}"/>
    <cellStyle name="Normal 2 2 4 3 3" xfId="157" xr:uid="{00000000-0005-0000-0000-0000CA010000}"/>
    <cellStyle name="Normal 2 2 4 3 3 2" xfId="158" xr:uid="{00000000-0005-0000-0000-0000CB010000}"/>
    <cellStyle name="Normal 2 2 4 3 3 2 2" xfId="1335" xr:uid="{00000000-0005-0000-0000-0000CC010000}"/>
    <cellStyle name="Normal 2 2 4 3 3 2 2 2" xfId="2840" xr:uid="{00000000-0005-0000-0000-0000CD010000}"/>
    <cellStyle name="Normal 2 2 4 3 3 2 3" xfId="2087" xr:uid="{00000000-0005-0000-0000-0000CE010000}"/>
    <cellStyle name="Normal 2 2 4 3 3 3" xfId="1334" xr:uid="{00000000-0005-0000-0000-0000CF010000}"/>
    <cellStyle name="Normal 2 2 4 3 3 3 2" xfId="2839" xr:uid="{00000000-0005-0000-0000-0000D0010000}"/>
    <cellStyle name="Normal 2 2 4 3 3 4" xfId="2086" xr:uid="{00000000-0005-0000-0000-0000D1010000}"/>
    <cellStyle name="Normal 2 2 4 3 4" xfId="159" xr:uid="{00000000-0005-0000-0000-0000D2010000}"/>
    <cellStyle name="Normal 2 2 4 3 4 2" xfId="1336" xr:uid="{00000000-0005-0000-0000-0000D3010000}"/>
    <cellStyle name="Normal 2 2 4 3 4 2 2" xfId="2841" xr:uid="{00000000-0005-0000-0000-0000D4010000}"/>
    <cellStyle name="Normal 2 2 4 3 4 3" xfId="2088" xr:uid="{00000000-0005-0000-0000-0000D5010000}"/>
    <cellStyle name="Normal 2 2 4 3 5" xfId="1331" xr:uid="{00000000-0005-0000-0000-0000D6010000}"/>
    <cellStyle name="Normal 2 2 4 3 5 2" xfId="2836" xr:uid="{00000000-0005-0000-0000-0000D7010000}"/>
    <cellStyle name="Normal 2 2 4 3 6" xfId="2083" xr:uid="{00000000-0005-0000-0000-0000D8010000}"/>
    <cellStyle name="Normal 2 2 4 3_AB Group Basel III" xfId="160" xr:uid="{00000000-0005-0000-0000-0000D9010000}"/>
    <cellStyle name="Normal 2 2 4 4" xfId="161" xr:uid="{00000000-0005-0000-0000-0000DA010000}"/>
    <cellStyle name="Normal 2 2 4 4 2" xfId="162" xr:uid="{00000000-0005-0000-0000-0000DB010000}"/>
    <cellStyle name="Normal 2 2 4 4 2 2" xfId="1338" xr:uid="{00000000-0005-0000-0000-0000DC010000}"/>
    <cellStyle name="Normal 2 2 4 4 2 2 2" xfId="2843" xr:uid="{00000000-0005-0000-0000-0000DD010000}"/>
    <cellStyle name="Normal 2 2 4 4 2 3" xfId="2090" xr:uid="{00000000-0005-0000-0000-0000DE010000}"/>
    <cellStyle name="Normal 2 2 4 4 3" xfId="1337" xr:uid="{00000000-0005-0000-0000-0000DF010000}"/>
    <cellStyle name="Normal 2 2 4 4 3 2" xfId="2842" xr:uid="{00000000-0005-0000-0000-0000E0010000}"/>
    <cellStyle name="Normal 2 2 4 4 4" xfId="2089" xr:uid="{00000000-0005-0000-0000-0000E1010000}"/>
    <cellStyle name="Normal 2 2 4 5" xfId="163" xr:uid="{00000000-0005-0000-0000-0000E2010000}"/>
    <cellStyle name="Normal 2 2 4 5 2" xfId="164" xr:uid="{00000000-0005-0000-0000-0000E3010000}"/>
    <cellStyle name="Normal 2 2 4 5 2 2" xfId="1340" xr:uid="{00000000-0005-0000-0000-0000E4010000}"/>
    <cellStyle name="Normal 2 2 4 5 2 2 2" xfId="2845" xr:uid="{00000000-0005-0000-0000-0000E5010000}"/>
    <cellStyle name="Normal 2 2 4 5 2 3" xfId="2092" xr:uid="{00000000-0005-0000-0000-0000E6010000}"/>
    <cellStyle name="Normal 2 2 4 5 3" xfId="1339" xr:uid="{00000000-0005-0000-0000-0000E7010000}"/>
    <cellStyle name="Normal 2 2 4 5 3 2" xfId="2844" xr:uid="{00000000-0005-0000-0000-0000E8010000}"/>
    <cellStyle name="Normal 2 2 4 5 4" xfId="2091" xr:uid="{00000000-0005-0000-0000-0000E9010000}"/>
    <cellStyle name="Normal 2 2 4 6" xfId="165" xr:uid="{00000000-0005-0000-0000-0000EA010000}"/>
    <cellStyle name="Normal 2 2 4 6 2" xfId="1341" xr:uid="{00000000-0005-0000-0000-0000EB010000}"/>
    <cellStyle name="Normal 2 2 4 6 2 2" xfId="2846" xr:uid="{00000000-0005-0000-0000-0000EC010000}"/>
    <cellStyle name="Normal 2 2 4 6 3" xfId="2093" xr:uid="{00000000-0005-0000-0000-0000ED010000}"/>
    <cellStyle name="Normal 2 2 4 7" xfId="166" xr:uid="{00000000-0005-0000-0000-0000EE010000}"/>
    <cellStyle name="Normal 2 2 4 7 2" xfId="1342" xr:uid="{00000000-0005-0000-0000-0000EF010000}"/>
    <cellStyle name="Normal 2 2 4 7 2 2" xfId="2847" xr:uid="{00000000-0005-0000-0000-0000F0010000}"/>
    <cellStyle name="Normal 2 2 4 7 3" xfId="2094" xr:uid="{00000000-0005-0000-0000-0000F1010000}"/>
    <cellStyle name="Normal 2 2 4 8" xfId="1324" xr:uid="{00000000-0005-0000-0000-0000F2010000}"/>
    <cellStyle name="Normal 2 2 4 8 2" xfId="2829" xr:uid="{00000000-0005-0000-0000-0000F3010000}"/>
    <cellStyle name="Normal 2 2 4 9" xfId="2076" xr:uid="{00000000-0005-0000-0000-0000F4010000}"/>
    <cellStyle name="Normal 2 2 4_AB Group Basel III" xfId="167" xr:uid="{00000000-0005-0000-0000-0000F5010000}"/>
    <cellStyle name="Normal 2 2 5" xfId="168" xr:uid="{00000000-0005-0000-0000-0000F6010000}"/>
    <cellStyle name="Normal 2 2 5 2" xfId="169" xr:uid="{00000000-0005-0000-0000-0000F7010000}"/>
    <cellStyle name="Normal 2 2 5 2 2" xfId="170" xr:uid="{00000000-0005-0000-0000-0000F8010000}"/>
    <cellStyle name="Normal 2 2 5 2 2 2" xfId="171" xr:uid="{00000000-0005-0000-0000-0000F9010000}"/>
    <cellStyle name="Normal 2 2 5 2 2 2 2" xfId="1346" xr:uid="{00000000-0005-0000-0000-0000FA010000}"/>
    <cellStyle name="Normal 2 2 5 2 2 2 2 2" xfId="2851" xr:uid="{00000000-0005-0000-0000-0000FB010000}"/>
    <cellStyle name="Normal 2 2 5 2 2 2 3" xfId="2098" xr:uid="{00000000-0005-0000-0000-0000FC010000}"/>
    <cellStyle name="Normal 2 2 5 2 2 3" xfId="1345" xr:uid="{00000000-0005-0000-0000-0000FD010000}"/>
    <cellStyle name="Normal 2 2 5 2 2 3 2" xfId="2850" xr:uid="{00000000-0005-0000-0000-0000FE010000}"/>
    <cellStyle name="Normal 2 2 5 2 2 4" xfId="2097" xr:uid="{00000000-0005-0000-0000-0000FF010000}"/>
    <cellStyle name="Normal 2 2 5 2 3" xfId="172" xr:uid="{00000000-0005-0000-0000-000000020000}"/>
    <cellStyle name="Normal 2 2 5 2 3 2" xfId="173" xr:uid="{00000000-0005-0000-0000-000001020000}"/>
    <cellStyle name="Normal 2 2 5 2 3 2 2" xfId="1348" xr:uid="{00000000-0005-0000-0000-000002020000}"/>
    <cellStyle name="Normal 2 2 5 2 3 2 2 2" xfId="2853" xr:uid="{00000000-0005-0000-0000-000003020000}"/>
    <cellStyle name="Normal 2 2 5 2 3 2 3" xfId="2100" xr:uid="{00000000-0005-0000-0000-000004020000}"/>
    <cellStyle name="Normal 2 2 5 2 3 3" xfId="1347" xr:uid="{00000000-0005-0000-0000-000005020000}"/>
    <cellStyle name="Normal 2 2 5 2 3 3 2" xfId="2852" xr:uid="{00000000-0005-0000-0000-000006020000}"/>
    <cellStyle name="Normal 2 2 5 2 3 4" xfId="2099" xr:uid="{00000000-0005-0000-0000-000007020000}"/>
    <cellStyle name="Normal 2 2 5 2 4" xfId="174" xr:uid="{00000000-0005-0000-0000-000008020000}"/>
    <cellStyle name="Normal 2 2 5 2 4 2" xfId="1349" xr:uid="{00000000-0005-0000-0000-000009020000}"/>
    <cellStyle name="Normal 2 2 5 2 4 2 2" xfId="2854" xr:uid="{00000000-0005-0000-0000-00000A020000}"/>
    <cellStyle name="Normal 2 2 5 2 4 3" xfId="2101" xr:uid="{00000000-0005-0000-0000-00000B020000}"/>
    <cellStyle name="Normal 2 2 5 2 5" xfId="1344" xr:uid="{00000000-0005-0000-0000-00000C020000}"/>
    <cellStyle name="Normal 2 2 5 2 5 2" xfId="2849" xr:uid="{00000000-0005-0000-0000-00000D020000}"/>
    <cellStyle name="Normal 2 2 5 2 6" xfId="2096" xr:uid="{00000000-0005-0000-0000-00000E020000}"/>
    <cellStyle name="Normal 2 2 5 2_AB Group Basel III" xfId="175" xr:uid="{00000000-0005-0000-0000-00000F020000}"/>
    <cellStyle name="Normal 2 2 5 3" xfId="176" xr:uid="{00000000-0005-0000-0000-000010020000}"/>
    <cellStyle name="Normal 2 2 5 3 2" xfId="177" xr:uid="{00000000-0005-0000-0000-000011020000}"/>
    <cellStyle name="Normal 2 2 5 3 2 2" xfId="1351" xr:uid="{00000000-0005-0000-0000-000012020000}"/>
    <cellStyle name="Normal 2 2 5 3 2 2 2" xfId="2856" xr:uid="{00000000-0005-0000-0000-000013020000}"/>
    <cellStyle name="Normal 2 2 5 3 2 3" xfId="2103" xr:uid="{00000000-0005-0000-0000-000014020000}"/>
    <cellStyle name="Normal 2 2 5 3 3" xfId="1350" xr:uid="{00000000-0005-0000-0000-000015020000}"/>
    <cellStyle name="Normal 2 2 5 3 3 2" xfId="2855" xr:uid="{00000000-0005-0000-0000-000016020000}"/>
    <cellStyle name="Normal 2 2 5 3 4" xfId="2102" xr:uid="{00000000-0005-0000-0000-000017020000}"/>
    <cellStyle name="Normal 2 2 5 4" xfId="178" xr:uid="{00000000-0005-0000-0000-000018020000}"/>
    <cellStyle name="Normal 2 2 5 4 2" xfId="179" xr:uid="{00000000-0005-0000-0000-000019020000}"/>
    <cellStyle name="Normal 2 2 5 4 2 2" xfId="1353" xr:uid="{00000000-0005-0000-0000-00001A020000}"/>
    <cellStyle name="Normal 2 2 5 4 2 2 2" xfId="2858" xr:uid="{00000000-0005-0000-0000-00001B020000}"/>
    <cellStyle name="Normal 2 2 5 4 2 3" xfId="2105" xr:uid="{00000000-0005-0000-0000-00001C020000}"/>
    <cellStyle name="Normal 2 2 5 4 3" xfId="1352" xr:uid="{00000000-0005-0000-0000-00001D020000}"/>
    <cellStyle name="Normal 2 2 5 4 3 2" xfId="2857" xr:uid="{00000000-0005-0000-0000-00001E020000}"/>
    <cellStyle name="Normal 2 2 5 4 4" xfId="2104" xr:uid="{00000000-0005-0000-0000-00001F020000}"/>
    <cellStyle name="Normal 2 2 5 5" xfId="180" xr:uid="{00000000-0005-0000-0000-000020020000}"/>
    <cellStyle name="Normal 2 2 5 5 2" xfId="181" xr:uid="{00000000-0005-0000-0000-000021020000}"/>
    <cellStyle name="Normal 2 2 5 5 2 2" xfId="1355" xr:uid="{00000000-0005-0000-0000-000022020000}"/>
    <cellStyle name="Normal 2 2 5 5 2 2 2" xfId="2860" xr:uid="{00000000-0005-0000-0000-000023020000}"/>
    <cellStyle name="Normal 2 2 5 5 2 3" xfId="2107" xr:uid="{00000000-0005-0000-0000-000024020000}"/>
    <cellStyle name="Normal 2 2 5 5 3" xfId="1354" xr:uid="{00000000-0005-0000-0000-000025020000}"/>
    <cellStyle name="Normal 2 2 5 5 3 2" xfId="2859" xr:uid="{00000000-0005-0000-0000-000026020000}"/>
    <cellStyle name="Normal 2 2 5 5 4" xfId="2106" xr:uid="{00000000-0005-0000-0000-000027020000}"/>
    <cellStyle name="Normal 2 2 5 6" xfId="182" xr:uid="{00000000-0005-0000-0000-000028020000}"/>
    <cellStyle name="Normal 2 2 5 6 2" xfId="1356" xr:uid="{00000000-0005-0000-0000-000029020000}"/>
    <cellStyle name="Normal 2 2 5 6 2 2" xfId="2861" xr:uid="{00000000-0005-0000-0000-00002A020000}"/>
    <cellStyle name="Normal 2 2 5 6 3" xfId="2108" xr:uid="{00000000-0005-0000-0000-00002B020000}"/>
    <cellStyle name="Normal 2 2 5 7" xfId="1343" xr:uid="{00000000-0005-0000-0000-00002C020000}"/>
    <cellStyle name="Normal 2 2 5 7 2" xfId="2848" xr:uid="{00000000-0005-0000-0000-00002D020000}"/>
    <cellStyle name="Normal 2 2 5 8" xfId="2095" xr:uid="{00000000-0005-0000-0000-00002E020000}"/>
    <cellStyle name="Normal 2 2 5_AB Group Basel III" xfId="183" xr:uid="{00000000-0005-0000-0000-00002F020000}"/>
    <cellStyle name="Normal 2 2 6" xfId="184" xr:uid="{00000000-0005-0000-0000-000030020000}"/>
    <cellStyle name="Normal 2 2 6 2" xfId="185" xr:uid="{00000000-0005-0000-0000-000031020000}"/>
    <cellStyle name="Normal 2 2 6 2 2" xfId="186" xr:uid="{00000000-0005-0000-0000-000032020000}"/>
    <cellStyle name="Normal 2 2 6 2 2 2" xfId="1359" xr:uid="{00000000-0005-0000-0000-000033020000}"/>
    <cellStyle name="Normal 2 2 6 2 2 2 2" xfId="2864" xr:uid="{00000000-0005-0000-0000-000034020000}"/>
    <cellStyle name="Normal 2 2 6 2 2 3" xfId="2111" xr:uid="{00000000-0005-0000-0000-000035020000}"/>
    <cellStyle name="Normal 2 2 6 2 3" xfId="1358" xr:uid="{00000000-0005-0000-0000-000036020000}"/>
    <cellStyle name="Normal 2 2 6 2 3 2" xfId="2863" xr:uid="{00000000-0005-0000-0000-000037020000}"/>
    <cellStyle name="Normal 2 2 6 2 4" xfId="2110" xr:uid="{00000000-0005-0000-0000-000038020000}"/>
    <cellStyle name="Normal 2 2 6 3" xfId="187" xr:uid="{00000000-0005-0000-0000-000039020000}"/>
    <cellStyle name="Normal 2 2 6 3 2" xfId="188" xr:uid="{00000000-0005-0000-0000-00003A020000}"/>
    <cellStyle name="Normal 2 2 6 3 2 2" xfId="1361" xr:uid="{00000000-0005-0000-0000-00003B020000}"/>
    <cellStyle name="Normal 2 2 6 3 2 2 2" xfId="2866" xr:uid="{00000000-0005-0000-0000-00003C020000}"/>
    <cellStyle name="Normal 2 2 6 3 2 3" xfId="2113" xr:uid="{00000000-0005-0000-0000-00003D020000}"/>
    <cellStyle name="Normal 2 2 6 3 3" xfId="1360" xr:uid="{00000000-0005-0000-0000-00003E020000}"/>
    <cellStyle name="Normal 2 2 6 3 3 2" xfId="2865" xr:uid="{00000000-0005-0000-0000-00003F020000}"/>
    <cellStyle name="Normal 2 2 6 3 4" xfId="2112" xr:uid="{00000000-0005-0000-0000-000040020000}"/>
    <cellStyle name="Normal 2 2 6 4" xfId="189" xr:uid="{00000000-0005-0000-0000-000041020000}"/>
    <cellStyle name="Normal 2 2 6 4 2" xfId="1362" xr:uid="{00000000-0005-0000-0000-000042020000}"/>
    <cellStyle name="Normal 2 2 6 4 2 2" xfId="2867" xr:uid="{00000000-0005-0000-0000-000043020000}"/>
    <cellStyle name="Normal 2 2 6 4 3" xfId="2114" xr:uid="{00000000-0005-0000-0000-000044020000}"/>
    <cellStyle name="Normal 2 2 6 5" xfId="1357" xr:uid="{00000000-0005-0000-0000-000045020000}"/>
    <cellStyle name="Normal 2 2 6 5 2" xfId="2862" xr:uid="{00000000-0005-0000-0000-000046020000}"/>
    <cellStyle name="Normal 2 2 6 6" xfId="2109" xr:uid="{00000000-0005-0000-0000-000047020000}"/>
    <cellStyle name="Normal 2 2 6_AB Group Basel III" xfId="190" xr:uid="{00000000-0005-0000-0000-000048020000}"/>
    <cellStyle name="Normal 2 2 7" xfId="191" xr:uid="{00000000-0005-0000-0000-000049020000}"/>
    <cellStyle name="Normal 2 2 7 2" xfId="192" xr:uid="{00000000-0005-0000-0000-00004A020000}"/>
    <cellStyle name="Normal 2 2 7 2 2" xfId="193" xr:uid="{00000000-0005-0000-0000-00004B020000}"/>
    <cellStyle name="Normal 2 2 7 2 2 2" xfId="1365" xr:uid="{00000000-0005-0000-0000-00004C020000}"/>
    <cellStyle name="Normal 2 2 7 2 2 2 2" xfId="2870" xr:uid="{00000000-0005-0000-0000-00004D020000}"/>
    <cellStyle name="Normal 2 2 7 2 2 3" xfId="2117" xr:uid="{00000000-0005-0000-0000-00004E020000}"/>
    <cellStyle name="Normal 2 2 7 2 3" xfId="1364" xr:uid="{00000000-0005-0000-0000-00004F020000}"/>
    <cellStyle name="Normal 2 2 7 2 3 2" xfId="2869" xr:uid="{00000000-0005-0000-0000-000050020000}"/>
    <cellStyle name="Normal 2 2 7 2 4" xfId="2116" xr:uid="{00000000-0005-0000-0000-000051020000}"/>
    <cellStyle name="Normal 2 2 7 3" xfId="194" xr:uid="{00000000-0005-0000-0000-000052020000}"/>
    <cellStyle name="Normal 2 2 7 3 2" xfId="195" xr:uid="{00000000-0005-0000-0000-000053020000}"/>
    <cellStyle name="Normal 2 2 7 3 2 2" xfId="1367" xr:uid="{00000000-0005-0000-0000-000054020000}"/>
    <cellStyle name="Normal 2 2 7 3 2 2 2" xfId="2872" xr:uid="{00000000-0005-0000-0000-000055020000}"/>
    <cellStyle name="Normal 2 2 7 3 2 3" xfId="2119" xr:uid="{00000000-0005-0000-0000-000056020000}"/>
    <cellStyle name="Normal 2 2 7 3 3" xfId="1366" xr:uid="{00000000-0005-0000-0000-000057020000}"/>
    <cellStyle name="Normal 2 2 7 3 3 2" xfId="2871" xr:uid="{00000000-0005-0000-0000-000058020000}"/>
    <cellStyle name="Normal 2 2 7 3 4" xfId="2118" xr:uid="{00000000-0005-0000-0000-000059020000}"/>
    <cellStyle name="Normal 2 2 7 4" xfId="196" xr:uid="{00000000-0005-0000-0000-00005A020000}"/>
    <cellStyle name="Normal 2 2 7 4 2" xfId="1368" xr:uid="{00000000-0005-0000-0000-00005B020000}"/>
    <cellStyle name="Normal 2 2 7 4 2 2" xfId="2873" xr:uid="{00000000-0005-0000-0000-00005C020000}"/>
    <cellStyle name="Normal 2 2 7 4 3" xfId="2120" xr:uid="{00000000-0005-0000-0000-00005D020000}"/>
    <cellStyle name="Normal 2 2 7 5" xfId="1363" xr:uid="{00000000-0005-0000-0000-00005E020000}"/>
    <cellStyle name="Normal 2 2 7 5 2" xfId="2868" xr:uid="{00000000-0005-0000-0000-00005F020000}"/>
    <cellStyle name="Normal 2 2 7 6" xfId="2115" xr:uid="{00000000-0005-0000-0000-000060020000}"/>
    <cellStyle name="Normal 2 2 7_AB Group Basel III" xfId="197" xr:uid="{00000000-0005-0000-0000-000061020000}"/>
    <cellStyle name="Normal 2 2 8" xfId="198" xr:uid="{00000000-0005-0000-0000-000062020000}"/>
    <cellStyle name="Normal 2 2 8 2" xfId="199" xr:uid="{00000000-0005-0000-0000-000063020000}"/>
    <cellStyle name="Normal 2 2 8 2 2" xfId="1370" xr:uid="{00000000-0005-0000-0000-000064020000}"/>
    <cellStyle name="Normal 2 2 8 2 2 2" xfId="2875" xr:uid="{00000000-0005-0000-0000-000065020000}"/>
    <cellStyle name="Normal 2 2 8 2 3" xfId="2122" xr:uid="{00000000-0005-0000-0000-000066020000}"/>
    <cellStyle name="Normal 2 2 8 3" xfId="1369" xr:uid="{00000000-0005-0000-0000-000067020000}"/>
    <cellStyle name="Normal 2 2 8 3 2" xfId="2874" xr:uid="{00000000-0005-0000-0000-000068020000}"/>
    <cellStyle name="Normal 2 2 8 4" xfId="2121" xr:uid="{00000000-0005-0000-0000-000069020000}"/>
    <cellStyle name="Normal 2 2 9" xfId="200" xr:uid="{00000000-0005-0000-0000-00006A020000}"/>
    <cellStyle name="Normal 2 2 9 2" xfId="201" xr:uid="{00000000-0005-0000-0000-00006B020000}"/>
    <cellStyle name="Normal 2 2 9 2 2" xfId="1372" xr:uid="{00000000-0005-0000-0000-00006C020000}"/>
    <cellStyle name="Normal 2 2 9 2 2 2" xfId="2877" xr:uid="{00000000-0005-0000-0000-00006D020000}"/>
    <cellStyle name="Normal 2 2 9 2 3" xfId="2124" xr:uid="{00000000-0005-0000-0000-00006E020000}"/>
    <cellStyle name="Normal 2 2 9 3" xfId="1371" xr:uid="{00000000-0005-0000-0000-00006F020000}"/>
    <cellStyle name="Normal 2 2 9 3 2" xfId="2876" xr:uid="{00000000-0005-0000-0000-000070020000}"/>
    <cellStyle name="Normal 2 2 9 4" xfId="2123" xr:uid="{00000000-0005-0000-0000-000071020000}"/>
    <cellStyle name="Normal 2 2_AB Group Basel III" xfId="202" xr:uid="{00000000-0005-0000-0000-000072020000}"/>
    <cellStyle name="Normal 2 20" xfId="2725" xr:uid="{00000000-0005-0000-0000-000073020000}"/>
    <cellStyle name="Normal 2 21" xfId="3496" xr:uid="{00000000-0005-0000-0000-000074020000}"/>
    <cellStyle name="Normal 2 22" xfId="3494" xr:uid="{00000000-0005-0000-0000-000075020000}"/>
    <cellStyle name="Normal 2 23" xfId="3495" xr:uid="{00000000-0005-0000-0000-000076020000}"/>
    <cellStyle name="Normal 2 24" xfId="3500" xr:uid="{00000000-0005-0000-0000-000077020000}"/>
    <cellStyle name="Normal 2 25" xfId="3498" xr:uid="{00000000-0005-0000-0000-000078020000}"/>
    <cellStyle name="Normal 2 3" xfId="203" xr:uid="{00000000-0005-0000-0000-000079020000}"/>
    <cellStyle name="Normal 2 3 2" xfId="204" xr:uid="{00000000-0005-0000-0000-00007A020000}"/>
    <cellStyle name="Normal 2 3 2 2" xfId="205" xr:uid="{00000000-0005-0000-0000-00007B020000}"/>
    <cellStyle name="Normal 2 3 2 2 2" xfId="206" xr:uid="{00000000-0005-0000-0000-00007C020000}"/>
    <cellStyle name="Normal 2 3 2 2 2 2" xfId="207" xr:uid="{00000000-0005-0000-0000-00007D020000}"/>
    <cellStyle name="Normal 2 3 2 2 2 2 2" xfId="1376" xr:uid="{00000000-0005-0000-0000-00007E020000}"/>
    <cellStyle name="Normal 2 3 2 2 2 2 2 2" xfId="2881" xr:uid="{00000000-0005-0000-0000-00007F020000}"/>
    <cellStyle name="Normal 2 3 2 2 2 2 3" xfId="2128" xr:uid="{00000000-0005-0000-0000-000080020000}"/>
    <cellStyle name="Normal 2 3 2 2 2 3" xfId="1375" xr:uid="{00000000-0005-0000-0000-000081020000}"/>
    <cellStyle name="Normal 2 3 2 2 2 3 2" xfId="2880" xr:uid="{00000000-0005-0000-0000-000082020000}"/>
    <cellStyle name="Normal 2 3 2 2 2 4" xfId="2127" xr:uid="{00000000-0005-0000-0000-000083020000}"/>
    <cellStyle name="Normal 2 3 2 2 3" xfId="208" xr:uid="{00000000-0005-0000-0000-000084020000}"/>
    <cellStyle name="Normal 2 3 2 2 3 2" xfId="209" xr:uid="{00000000-0005-0000-0000-000085020000}"/>
    <cellStyle name="Normal 2 3 2 2 3 2 2" xfId="1378" xr:uid="{00000000-0005-0000-0000-000086020000}"/>
    <cellStyle name="Normal 2 3 2 2 3 2 2 2" xfId="2883" xr:uid="{00000000-0005-0000-0000-000087020000}"/>
    <cellStyle name="Normal 2 3 2 2 3 2 3" xfId="2130" xr:uid="{00000000-0005-0000-0000-000088020000}"/>
    <cellStyle name="Normal 2 3 2 2 3 3" xfId="1377" xr:uid="{00000000-0005-0000-0000-000089020000}"/>
    <cellStyle name="Normal 2 3 2 2 3 3 2" xfId="2882" xr:uid="{00000000-0005-0000-0000-00008A020000}"/>
    <cellStyle name="Normal 2 3 2 2 3 4" xfId="2129" xr:uid="{00000000-0005-0000-0000-00008B020000}"/>
    <cellStyle name="Normal 2 3 2 2 4" xfId="210" xr:uid="{00000000-0005-0000-0000-00008C020000}"/>
    <cellStyle name="Normal 2 3 2 2 4 2" xfId="1379" xr:uid="{00000000-0005-0000-0000-00008D020000}"/>
    <cellStyle name="Normal 2 3 2 2 4 2 2" xfId="2884" xr:uid="{00000000-0005-0000-0000-00008E020000}"/>
    <cellStyle name="Normal 2 3 2 2 4 3" xfId="2131" xr:uid="{00000000-0005-0000-0000-00008F020000}"/>
    <cellStyle name="Normal 2 3 2 2 5" xfId="1374" xr:uid="{00000000-0005-0000-0000-000090020000}"/>
    <cellStyle name="Normal 2 3 2 2 5 2" xfId="2879" xr:uid="{00000000-0005-0000-0000-000091020000}"/>
    <cellStyle name="Normal 2 3 2 2 6" xfId="2126" xr:uid="{00000000-0005-0000-0000-000092020000}"/>
    <cellStyle name="Normal 2 3 2 2_AB Group Basel III" xfId="211" xr:uid="{00000000-0005-0000-0000-000093020000}"/>
    <cellStyle name="Normal 2 3 2 3" xfId="212" xr:uid="{00000000-0005-0000-0000-000094020000}"/>
    <cellStyle name="Normal 2 3 2 3 2" xfId="213" xr:uid="{00000000-0005-0000-0000-000095020000}"/>
    <cellStyle name="Normal 2 3 2 3 2 2" xfId="214" xr:uid="{00000000-0005-0000-0000-000096020000}"/>
    <cellStyle name="Normal 2 3 2 3 2 2 2" xfId="1382" xr:uid="{00000000-0005-0000-0000-000097020000}"/>
    <cellStyle name="Normal 2 3 2 3 2 2 2 2" xfId="2887" xr:uid="{00000000-0005-0000-0000-000098020000}"/>
    <cellStyle name="Normal 2 3 2 3 2 2 3" xfId="2134" xr:uid="{00000000-0005-0000-0000-000099020000}"/>
    <cellStyle name="Normal 2 3 2 3 2 3" xfId="1381" xr:uid="{00000000-0005-0000-0000-00009A020000}"/>
    <cellStyle name="Normal 2 3 2 3 2 3 2" xfId="2886" xr:uid="{00000000-0005-0000-0000-00009B020000}"/>
    <cellStyle name="Normal 2 3 2 3 2 4" xfId="2133" xr:uid="{00000000-0005-0000-0000-00009C020000}"/>
    <cellStyle name="Normal 2 3 2 3 3" xfId="215" xr:uid="{00000000-0005-0000-0000-00009D020000}"/>
    <cellStyle name="Normal 2 3 2 3 3 2" xfId="216" xr:uid="{00000000-0005-0000-0000-00009E020000}"/>
    <cellStyle name="Normal 2 3 2 3 3 2 2" xfId="1384" xr:uid="{00000000-0005-0000-0000-00009F020000}"/>
    <cellStyle name="Normal 2 3 2 3 3 2 2 2" xfId="2889" xr:uid="{00000000-0005-0000-0000-0000A0020000}"/>
    <cellStyle name="Normal 2 3 2 3 3 2 3" xfId="2136" xr:uid="{00000000-0005-0000-0000-0000A1020000}"/>
    <cellStyle name="Normal 2 3 2 3 3 3" xfId="1383" xr:uid="{00000000-0005-0000-0000-0000A2020000}"/>
    <cellStyle name="Normal 2 3 2 3 3 3 2" xfId="2888" xr:uid="{00000000-0005-0000-0000-0000A3020000}"/>
    <cellStyle name="Normal 2 3 2 3 3 4" xfId="2135" xr:uid="{00000000-0005-0000-0000-0000A4020000}"/>
    <cellStyle name="Normal 2 3 2 3 4" xfId="217" xr:uid="{00000000-0005-0000-0000-0000A5020000}"/>
    <cellStyle name="Normal 2 3 2 3 4 2" xfId="1385" xr:uid="{00000000-0005-0000-0000-0000A6020000}"/>
    <cellStyle name="Normal 2 3 2 3 4 2 2" xfId="2890" xr:uid="{00000000-0005-0000-0000-0000A7020000}"/>
    <cellStyle name="Normal 2 3 2 3 4 3" xfId="2137" xr:uid="{00000000-0005-0000-0000-0000A8020000}"/>
    <cellStyle name="Normal 2 3 2 3 5" xfId="1380" xr:uid="{00000000-0005-0000-0000-0000A9020000}"/>
    <cellStyle name="Normal 2 3 2 3 5 2" xfId="2885" xr:uid="{00000000-0005-0000-0000-0000AA020000}"/>
    <cellStyle name="Normal 2 3 2 3 6" xfId="2132" xr:uid="{00000000-0005-0000-0000-0000AB020000}"/>
    <cellStyle name="Normal 2 3 2 3_AB Group Basel III" xfId="218" xr:uid="{00000000-0005-0000-0000-0000AC020000}"/>
    <cellStyle name="Normal 2 3 2 4" xfId="219" xr:uid="{00000000-0005-0000-0000-0000AD020000}"/>
    <cellStyle name="Normal 2 3 2 4 2" xfId="220" xr:uid="{00000000-0005-0000-0000-0000AE020000}"/>
    <cellStyle name="Normal 2 3 2 4 2 2" xfId="1387" xr:uid="{00000000-0005-0000-0000-0000AF020000}"/>
    <cellStyle name="Normal 2 3 2 4 2 2 2" xfId="2892" xr:uid="{00000000-0005-0000-0000-0000B0020000}"/>
    <cellStyle name="Normal 2 3 2 4 2 3" xfId="2139" xr:uid="{00000000-0005-0000-0000-0000B1020000}"/>
    <cellStyle name="Normal 2 3 2 4 3" xfId="1386" xr:uid="{00000000-0005-0000-0000-0000B2020000}"/>
    <cellStyle name="Normal 2 3 2 4 3 2" xfId="2891" xr:uid="{00000000-0005-0000-0000-0000B3020000}"/>
    <cellStyle name="Normal 2 3 2 4 4" xfId="2138" xr:uid="{00000000-0005-0000-0000-0000B4020000}"/>
    <cellStyle name="Normal 2 3 2 5" xfId="221" xr:uid="{00000000-0005-0000-0000-0000B5020000}"/>
    <cellStyle name="Normal 2 3 2 5 2" xfId="222" xr:uid="{00000000-0005-0000-0000-0000B6020000}"/>
    <cellStyle name="Normal 2 3 2 5 2 2" xfId="1389" xr:uid="{00000000-0005-0000-0000-0000B7020000}"/>
    <cellStyle name="Normal 2 3 2 5 2 2 2" xfId="2894" xr:uid="{00000000-0005-0000-0000-0000B8020000}"/>
    <cellStyle name="Normal 2 3 2 5 2 3" xfId="2141" xr:uid="{00000000-0005-0000-0000-0000B9020000}"/>
    <cellStyle name="Normal 2 3 2 5 3" xfId="1388" xr:uid="{00000000-0005-0000-0000-0000BA020000}"/>
    <cellStyle name="Normal 2 3 2 5 3 2" xfId="2893" xr:uid="{00000000-0005-0000-0000-0000BB020000}"/>
    <cellStyle name="Normal 2 3 2 5 4" xfId="2140" xr:uid="{00000000-0005-0000-0000-0000BC020000}"/>
    <cellStyle name="Normal 2 3 2 6" xfId="223" xr:uid="{00000000-0005-0000-0000-0000BD020000}"/>
    <cellStyle name="Normal 2 3 2 6 2" xfId="1390" xr:uid="{00000000-0005-0000-0000-0000BE020000}"/>
    <cellStyle name="Normal 2 3 2 6 2 2" xfId="2895" xr:uid="{00000000-0005-0000-0000-0000BF020000}"/>
    <cellStyle name="Normal 2 3 2 6 3" xfId="2142" xr:uid="{00000000-0005-0000-0000-0000C0020000}"/>
    <cellStyle name="Normal 2 3 2 7" xfId="224" xr:uid="{00000000-0005-0000-0000-0000C1020000}"/>
    <cellStyle name="Normal 2 3 2 7 2" xfId="1391" xr:uid="{00000000-0005-0000-0000-0000C2020000}"/>
    <cellStyle name="Normal 2 3 2 7 2 2" xfId="2896" xr:uid="{00000000-0005-0000-0000-0000C3020000}"/>
    <cellStyle name="Normal 2 3 2 7 3" xfId="2143" xr:uid="{00000000-0005-0000-0000-0000C4020000}"/>
    <cellStyle name="Normal 2 3 2 8" xfId="1373" xr:uid="{00000000-0005-0000-0000-0000C5020000}"/>
    <cellStyle name="Normal 2 3 2 8 2" xfId="2878" xr:uid="{00000000-0005-0000-0000-0000C6020000}"/>
    <cellStyle name="Normal 2 3 2 9" xfId="2125" xr:uid="{00000000-0005-0000-0000-0000C7020000}"/>
    <cellStyle name="Normal 2 3 2_AB Group Basel III" xfId="225" xr:uid="{00000000-0005-0000-0000-0000C8020000}"/>
    <cellStyle name="Normal 2 3 3" xfId="226" xr:uid="{00000000-0005-0000-0000-0000C9020000}"/>
    <cellStyle name="Normal 2 3 3 2" xfId="227" xr:uid="{00000000-0005-0000-0000-0000CA020000}"/>
    <cellStyle name="Normal 2 3 3 2 2" xfId="228" xr:uid="{00000000-0005-0000-0000-0000CB020000}"/>
    <cellStyle name="Normal 2 3 3 2 2 2" xfId="1394" xr:uid="{00000000-0005-0000-0000-0000CC020000}"/>
    <cellStyle name="Normal 2 3 3 2 2 2 2" xfId="2899" xr:uid="{00000000-0005-0000-0000-0000CD020000}"/>
    <cellStyle name="Normal 2 3 3 2 2 3" xfId="2146" xr:uid="{00000000-0005-0000-0000-0000CE020000}"/>
    <cellStyle name="Normal 2 3 3 2 3" xfId="1393" xr:uid="{00000000-0005-0000-0000-0000CF020000}"/>
    <cellStyle name="Normal 2 3 3 2 3 2" xfId="2898" xr:uid="{00000000-0005-0000-0000-0000D0020000}"/>
    <cellStyle name="Normal 2 3 3 2 4" xfId="2145" xr:uid="{00000000-0005-0000-0000-0000D1020000}"/>
    <cellStyle name="Normal 2 3 3 3" xfId="229" xr:uid="{00000000-0005-0000-0000-0000D2020000}"/>
    <cellStyle name="Normal 2 3 3 3 2" xfId="230" xr:uid="{00000000-0005-0000-0000-0000D3020000}"/>
    <cellStyle name="Normal 2 3 3 3 2 2" xfId="1396" xr:uid="{00000000-0005-0000-0000-0000D4020000}"/>
    <cellStyle name="Normal 2 3 3 3 2 2 2" xfId="2901" xr:uid="{00000000-0005-0000-0000-0000D5020000}"/>
    <cellStyle name="Normal 2 3 3 3 2 3" xfId="2148" xr:uid="{00000000-0005-0000-0000-0000D6020000}"/>
    <cellStyle name="Normal 2 3 3 3 3" xfId="1395" xr:uid="{00000000-0005-0000-0000-0000D7020000}"/>
    <cellStyle name="Normal 2 3 3 3 3 2" xfId="2900" xr:uid="{00000000-0005-0000-0000-0000D8020000}"/>
    <cellStyle name="Normal 2 3 3 3 4" xfId="2147" xr:uid="{00000000-0005-0000-0000-0000D9020000}"/>
    <cellStyle name="Normal 2 3 3 4" xfId="231" xr:uid="{00000000-0005-0000-0000-0000DA020000}"/>
    <cellStyle name="Normal 2 3 3 4 2" xfId="1397" xr:uid="{00000000-0005-0000-0000-0000DB020000}"/>
    <cellStyle name="Normal 2 3 3 4 2 2" xfId="2902" xr:uid="{00000000-0005-0000-0000-0000DC020000}"/>
    <cellStyle name="Normal 2 3 3 4 3" xfId="2149" xr:uid="{00000000-0005-0000-0000-0000DD020000}"/>
    <cellStyle name="Normal 2 3 3 5" xfId="1392" xr:uid="{00000000-0005-0000-0000-0000DE020000}"/>
    <cellStyle name="Normal 2 3 3 5 2" xfId="2897" xr:uid="{00000000-0005-0000-0000-0000DF020000}"/>
    <cellStyle name="Normal 2 3 3 6" xfId="2144" xr:uid="{00000000-0005-0000-0000-0000E0020000}"/>
    <cellStyle name="Normal 2 3 3_AB Group Basel III" xfId="232" xr:uid="{00000000-0005-0000-0000-0000E1020000}"/>
    <cellStyle name="Normal 2 3 4" xfId="233" xr:uid="{00000000-0005-0000-0000-0000E2020000}"/>
    <cellStyle name="Normal 2 3 4 2" xfId="234" xr:uid="{00000000-0005-0000-0000-0000E3020000}"/>
    <cellStyle name="Normal 2 3 4 2 2" xfId="235" xr:uid="{00000000-0005-0000-0000-0000E4020000}"/>
    <cellStyle name="Normal 2 3 4 2 2 2" xfId="1400" xr:uid="{00000000-0005-0000-0000-0000E5020000}"/>
    <cellStyle name="Normal 2 3 4 2 2 2 2" xfId="2905" xr:uid="{00000000-0005-0000-0000-0000E6020000}"/>
    <cellStyle name="Normal 2 3 4 2 2 3" xfId="2152" xr:uid="{00000000-0005-0000-0000-0000E7020000}"/>
    <cellStyle name="Normal 2 3 4 2 3" xfId="1399" xr:uid="{00000000-0005-0000-0000-0000E8020000}"/>
    <cellStyle name="Normal 2 3 4 2 3 2" xfId="2904" xr:uid="{00000000-0005-0000-0000-0000E9020000}"/>
    <cellStyle name="Normal 2 3 4 2 4" xfId="2151" xr:uid="{00000000-0005-0000-0000-0000EA020000}"/>
    <cellStyle name="Normal 2 3 4 3" xfId="236" xr:uid="{00000000-0005-0000-0000-0000EB020000}"/>
    <cellStyle name="Normal 2 3 4 3 2" xfId="237" xr:uid="{00000000-0005-0000-0000-0000EC020000}"/>
    <cellStyle name="Normal 2 3 4 3 2 2" xfId="1402" xr:uid="{00000000-0005-0000-0000-0000ED020000}"/>
    <cellStyle name="Normal 2 3 4 3 2 2 2" xfId="2907" xr:uid="{00000000-0005-0000-0000-0000EE020000}"/>
    <cellStyle name="Normal 2 3 4 3 2 3" xfId="2154" xr:uid="{00000000-0005-0000-0000-0000EF020000}"/>
    <cellStyle name="Normal 2 3 4 3 3" xfId="1401" xr:uid="{00000000-0005-0000-0000-0000F0020000}"/>
    <cellStyle name="Normal 2 3 4 3 3 2" xfId="2906" xr:uid="{00000000-0005-0000-0000-0000F1020000}"/>
    <cellStyle name="Normal 2 3 4 3 4" xfId="2153" xr:uid="{00000000-0005-0000-0000-0000F2020000}"/>
    <cellStyle name="Normal 2 3 4 4" xfId="238" xr:uid="{00000000-0005-0000-0000-0000F3020000}"/>
    <cellStyle name="Normal 2 3 4 4 2" xfId="1403" xr:uid="{00000000-0005-0000-0000-0000F4020000}"/>
    <cellStyle name="Normal 2 3 4 4 2 2" xfId="2908" xr:uid="{00000000-0005-0000-0000-0000F5020000}"/>
    <cellStyle name="Normal 2 3 4 4 3" xfId="2155" xr:uid="{00000000-0005-0000-0000-0000F6020000}"/>
    <cellStyle name="Normal 2 3 4 5" xfId="1398" xr:uid="{00000000-0005-0000-0000-0000F7020000}"/>
    <cellStyle name="Normal 2 3 4 5 2" xfId="2903" xr:uid="{00000000-0005-0000-0000-0000F8020000}"/>
    <cellStyle name="Normal 2 3 4 6" xfId="2150" xr:uid="{00000000-0005-0000-0000-0000F9020000}"/>
    <cellStyle name="Normal 2 3 4_AB Group Basel III" xfId="239" xr:uid="{00000000-0005-0000-0000-0000FA020000}"/>
    <cellStyle name="Normal 2 3 5" xfId="240" xr:uid="{00000000-0005-0000-0000-0000FB020000}"/>
    <cellStyle name="Normal 2 3 5 2" xfId="241" xr:uid="{00000000-0005-0000-0000-0000FC020000}"/>
    <cellStyle name="Normal 2 3 5 2 2" xfId="1405" xr:uid="{00000000-0005-0000-0000-0000FD020000}"/>
    <cellStyle name="Normal 2 3 5 2 2 2" xfId="2910" xr:uid="{00000000-0005-0000-0000-0000FE020000}"/>
    <cellStyle name="Normal 2 3 5 2 3" xfId="2157" xr:uid="{00000000-0005-0000-0000-0000FF020000}"/>
    <cellStyle name="Normal 2 3 5 3" xfId="1404" xr:uid="{00000000-0005-0000-0000-000000030000}"/>
    <cellStyle name="Normal 2 3 5 3 2" xfId="2909" xr:uid="{00000000-0005-0000-0000-000001030000}"/>
    <cellStyle name="Normal 2 3 5 4" xfId="2156" xr:uid="{00000000-0005-0000-0000-000002030000}"/>
    <cellStyle name="Normal 2 3 6" xfId="242" xr:uid="{00000000-0005-0000-0000-000003030000}"/>
    <cellStyle name="Normal 2 3 6 2" xfId="243" xr:uid="{00000000-0005-0000-0000-000004030000}"/>
    <cellStyle name="Normal 2 3 6 2 2" xfId="1407" xr:uid="{00000000-0005-0000-0000-000005030000}"/>
    <cellStyle name="Normal 2 3 6 2 2 2" xfId="2912" xr:uid="{00000000-0005-0000-0000-000006030000}"/>
    <cellStyle name="Normal 2 3 6 2 3" xfId="2159" xr:uid="{00000000-0005-0000-0000-000007030000}"/>
    <cellStyle name="Normal 2 3 6 3" xfId="1406" xr:uid="{00000000-0005-0000-0000-000008030000}"/>
    <cellStyle name="Normal 2 3 6 3 2" xfId="2911" xr:uid="{00000000-0005-0000-0000-000009030000}"/>
    <cellStyle name="Normal 2 3 6 4" xfId="2158" xr:uid="{00000000-0005-0000-0000-00000A030000}"/>
    <cellStyle name="Normal 2 3 7" xfId="244" xr:uid="{00000000-0005-0000-0000-00000B030000}"/>
    <cellStyle name="Normal 2 3 7 2" xfId="1408" xr:uid="{00000000-0005-0000-0000-00000C030000}"/>
    <cellStyle name="Normal 2 3 7 2 2" xfId="2913" xr:uid="{00000000-0005-0000-0000-00000D030000}"/>
    <cellStyle name="Normal 2 3 7 3" xfId="2160" xr:uid="{00000000-0005-0000-0000-00000E030000}"/>
    <cellStyle name="Normal 2 3 8" xfId="245" xr:uid="{00000000-0005-0000-0000-00000F030000}"/>
    <cellStyle name="Normal 2 3 8 2" xfId="1409" xr:uid="{00000000-0005-0000-0000-000010030000}"/>
    <cellStyle name="Normal 2 3 8 2 2" xfId="2914" xr:uid="{00000000-0005-0000-0000-000011030000}"/>
    <cellStyle name="Normal 2 3 8 3" xfId="2161" xr:uid="{00000000-0005-0000-0000-000012030000}"/>
    <cellStyle name="Normal 2 3_AB Group Basel III" xfId="246" xr:uid="{00000000-0005-0000-0000-000013030000}"/>
    <cellStyle name="Normal 2 4" xfId="247" xr:uid="{00000000-0005-0000-0000-000014030000}"/>
    <cellStyle name="Normal 2 4 10" xfId="2162" xr:uid="{00000000-0005-0000-0000-000015030000}"/>
    <cellStyle name="Normal 2 4 2" xfId="248" xr:uid="{00000000-0005-0000-0000-000016030000}"/>
    <cellStyle name="Normal 2 4 2 2" xfId="249" xr:uid="{00000000-0005-0000-0000-000017030000}"/>
    <cellStyle name="Normal 2 4 2 2 2" xfId="250" xr:uid="{00000000-0005-0000-0000-000018030000}"/>
    <cellStyle name="Normal 2 4 2 2 2 2" xfId="251" xr:uid="{00000000-0005-0000-0000-000019030000}"/>
    <cellStyle name="Normal 2 4 2 2 2 2 2" xfId="1414" xr:uid="{00000000-0005-0000-0000-00001A030000}"/>
    <cellStyle name="Normal 2 4 2 2 2 2 2 2" xfId="2919" xr:uid="{00000000-0005-0000-0000-00001B030000}"/>
    <cellStyle name="Normal 2 4 2 2 2 2 3" xfId="2166" xr:uid="{00000000-0005-0000-0000-00001C030000}"/>
    <cellStyle name="Normal 2 4 2 2 2 3" xfId="1413" xr:uid="{00000000-0005-0000-0000-00001D030000}"/>
    <cellStyle name="Normal 2 4 2 2 2 3 2" xfId="2918" xr:uid="{00000000-0005-0000-0000-00001E030000}"/>
    <cellStyle name="Normal 2 4 2 2 2 4" xfId="2165" xr:uid="{00000000-0005-0000-0000-00001F030000}"/>
    <cellStyle name="Normal 2 4 2 2 3" xfId="252" xr:uid="{00000000-0005-0000-0000-000020030000}"/>
    <cellStyle name="Normal 2 4 2 2 3 2" xfId="253" xr:uid="{00000000-0005-0000-0000-000021030000}"/>
    <cellStyle name="Normal 2 4 2 2 3 2 2" xfId="1416" xr:uid="{00000000-0005-0000-0000-000022030000}"/>
    <cellStyle name="Normal 2 4 2 2 3 2 2 2" xfId="2921" xr:uid="{00000000-0005-0000-0000-000023030000}"/>
    <cellStyle name="Normal 2 4 2 2 3 2 3" xfId="2168" xr:uid="{00000000-0005-0000-0000-000024030000}"/>
    <cellStyle name="Normal 2 4 2 2 3 3" xfId="1415" xr:uid="{00000000-0005-0000-0000-000025030000}"/>
    <cellStyle name="Normal 2 4 2 2 3 3 2" xfId="2920" xr:uid="{00000000-0005-0000-0000-000026030000}"/>
    <cellStyle name="Normal 2 4 2 2 3 4" xfId="2167" xr:uid="{00000000-0005-0000-0000-000027030000}"/>
    <cellStyle name="Normal 2 4 2 2 4" xfId="254" xr:uid="{00000000-0005-0000-0000-000028030000}"/>
    <cellStyle name="Normal 2 4 2 2 4 2" xfId="1417" xr:uid="{00000000-0005-0000-0000-000029030000}"/>
    <cellStyle name="Normal 2 4 2 2 4 2 2" xfId="2922" xr:uid="{00000000-0005-0000-0000-00002A030000}"/>
    <cellStyle name="Normal 2 4 2 2 4 3" xfId="2169" xr:uid="{00000000-0005-0000-0000-00002B030000}"/>
    <cellStyle name="Normal 2 4 2 2 5" xfId="1412" xr:uid="{00000000-0005-0000-0000-00002C030000}"/>
    <cellStyle name="Normal 2 4 2 2 5 2" xfId="2917" xr:uid="{00000000-0005-0000-0000-00002D030000}"/>
    <cellStyle name="Normal 2 4 2 2 6" xfId="2164" xr:uid="{00000000-0005-0000-0000-00002E030000}"/>
    <cellStyle name="Normal 2 4 2 2_AB Group Basel III" xfId="255" xr:uid="{00000000-0005-0000-0000-00002F030000}"/>
    <cellStyle name="Normal 2 4 2 3" xfId="256" xr:uid="{00000000-0005-0000-0000-000030030000}"/>
    <cellStyle name="Normal 2 4 2 3 2" xfId="257" xr:uid="{00000000-0005-0000-0000-000031030000}"/>
    <cellStyle name="Normal 2 4 2 3 2 2" xfId="258" xr:uid="{00000000-0005-0000-0000-000032030000}"/>
    <cellStyle name="Normal 2 4 2 3 2 2 2" xfId="1420" xr:uid="{00000000-0005-0000-0000-000033030000}"/>
    <cellStyle name="Normal 2 4 2 3 2 2 2 2" xfId="2925" xr:uid="{00000000-0005-0000-0000-000034030000}"/>
    <cellStyle name="Normal 2 4 2 3 2 2 3" xfId="2172" xr:uid="{00000000-0005-0000-0000-000035030000}"/>
    <cellStyle name="Normal 2 4 2 3 2 3" xfId="1419" xr:uid="{00000000-0005-0000-0000-000036030000}"/>
    <cellStyle name="Normal 2 4 2 3 2 3 2" xfId="2924" xr:uid="{00000000-0005-0000-0000-000037030000}"/>
    <cellStyle name="Normal 2 4 2 3 2 4" xfId="2171" xr:uid="{00000000-0005-0000-0000-000038030000}"/>
    <cellStyle name="Normal 2 4 2 3 3" xfId="259" xr:uid="{00000000-0005-0000-0000-000039030000}"/>
    <cellStyle name="Normal 2 4 2 3 3 2" xfId="260" xr:uid="{00000000-0005-0000-0000-00003A030000}"/>
    <cellStyle name="Normal 2 4 2 3 3 2 2" xfId="1422" xr:uid="{00000000-0005-0000-0000-00003B030000}"/>
    <cellStyle name="Normal 2 4 2 3 3 2 2 2" xfId="2927" xr:uid="{00000000-0005-0000-0000-00003C030000}"/>
    <cellStyle name="Normal 2 4 2 3 3 2 3" xfId="2174" xr:uid="{00000000-0005-0000-0000-00003D030000}"/>
    <cellStyle name="Normal 2 4 2 3 3 3" xfId="1421" xr:uid="{00000000-0005-0000-0000-00003E030000}"/>
    <cellStyle name="Normal 2 4 2 3 3 3 2" xfId="2926" xr:uid="{00000000-0005-0000-0000-00003F030000}"/>
    <cellStyle name="Normal 2 4 2 3 3 4" xfId="2173" xr:uid="{00000000-0005-0000-0000-000040030000}"/>
    <cellStyle name="Normal 2 4 2 3 4" xfId="261" xr:uid="{00000000-0005-0000-0000-000041030000}"/>
    <cellStyle name="Normal 2 4 2 3 4 2" xfId="1423" xr:uid="{00000000-0005-0000-0000-000042030000}"/>
    <cellStyle name="Normal 2 4 2 3 4 2 2" xfId="2928" xr:uid="{00000000-0005-0000-0000-000043030000}"/>
    <cellStyle name="Normal 2 4 2 3 4 3" xfId="2175" xr:uid="{00000000-0005-0000-0000-000044030000}"/>
    <cellStyle name="Normal 2 4 2 3 5" xfId="1418" xr:uid="{00000000-0005-0000-0000-000045030000}"/>
    <cellStyle name="Normal 2 4 2 3 5 2" xfId="2923" xr:uid="{00000000-0005-0000-0000-000046030000}"/>
    <cellStyle name="Normal 2 4 2 3 6" xfId="2170" xr:uid="{00000000-0005-0000-0000-000047030000}"/>
    <cellStyle name="Normal 2 4 2 3_AB Group Basel III" xfId="262" xr:uid="{00000000-0005-0000-0000-000048030000}"/>
    <cellStyle name="Normal 2 4 2 4" xfId="263" xr:uid="{00000000-0005-0000-0000-000049030000}"/>
    <cellStyle name="Normal 2 4 2 4 2" xfId="264" xr:uid="{00000000-0005-0000-0000-00004A030000}"/>
    <cellStyle name="Normal 2 4 2 4 2 2" xfId="1425" xr:uid="{00000000-0005-0000-0000-00004B030000}"/>
    <cellStyle name="Normal 2 4 2 4 2 2 2" xfId="2930" xr:uid="{00000000-0005-0000-0000-00004C030000}"/>
    <cellStyle name="Normal 2 4 2 4 2 3" xfId="2177" xr:uid="{00000000-0005-0000-0000-00004D030000}"/>
    <cellStyle name="Normal 2 4 2 4 3" xfId="1424" xr:uid="{00000000-0005-0000-0000-00004E030000}"/>
    <cellStyle name="Normal 2 4 2 4 3 2" xfId="2929" xr:uid="{00000000-0005-0000-0000-00004F030000}"/>
    <cellStyle name="Normal 2 4 2 4 4" xfId="2176" xr:uid="{00000000-0005-0000-0000-000050030000}"/>
    <cellStyle name="Normal 2 4 2 5" xfId="265" xr:uid="{00000000-0005-0000-0000-000051030000}"/>
    <cellStyle name="Normal 2 4 2 5 2" xfId="266" xr:uid="{00000000-0005-0000-0000-000052030000}"/>
    <cellStyle name="Normal 2 4 2 5 2 2" xfId="1427" xr:uid="{00000000-0005-0000-0000-000053030000}"/>
    <cellStyle name="Normal 2 4 2 5 2 2 2" xfId="2932" xr:uid="{00000000-0005-0000-0000-000054030000}"/>
    <cellStyle name="Normal 2 4 2 5 2 3" xfId="2179" xr:uid="{00000000-0005-0000-0000-000055030000}"/>
    <cellStyle name="Normal 2 4 2 5 3" xfId="1426" xr:uid="{00000000-0005-0000-0000-000056030000}"/>
    <cellStyle name="Normal 2 4 2 5 3 2" xfId="2931" xr:uid="{00000000-0005-0000-0000-000057030000}"/>
    <cellStyle name="Normal 2 4 2 5 4" xfId="2178" xr:uid="{00000000-0005-0000-0000-000058030000}"/>
    <cellStyle name="Normal 2 4 2 6" xfId="267" xr:uid="{00000000-0005-0000-0000-000059030000}"/>
    <cellStyle name="Normal 2 4 2 6 2" xfId="1428" xr:uid="{00000000-0005-0000-0000-00005A030000}"/>
    <cellStyle name="Normal 2 4 2 6 2 2" xfId="2933" xr:uid="{00000000-0005-0000-0000-00005B030000}"/>
    <cellStyle name="Normal 2 4 2 6 3" xfId="2180" xr:uid="{00000000-0005-0000-0000-00005C030000}"/>
    <cellStyle name="Normal 2 4 2 7" xfId="268" xr:uid="{00000000-0005-0000-0000-00005D030000}"/>
    <cellStyle name="Normal 2 4 2 7 2" xfId="1429" xr:uid="{00000000-0005-0000-0000-00005E030000}"/>
    <cellStyle name="Normal 2 4 2 7 2 2" xfId="2934" xr:uid="{00000000-0005-0000-0000-00005F030000}"/>
    <cellStyle name="Normal 2 4 2 7 3" xfId="2181" xr:uid="{00000000-0005-0000-0000-000060030000}"/>
    <cellStyle name="Normal 2 4 2 8" xfId="1411" xr:uid="{00000000-0005-0000-0000-000061030000}"/>
    <cellStyle name="Normal 2 4 2 8 2" xfId="2916" xr:uid="{00000000-0005-0000-0000-000062030000}"/>
    <cellStyle name="Normal 2 4 2 9" xfId="2163" xr:uid="{00000000-0005-0000-0000-000063030000}"/>
    <cellStyle name="Normal 2 4 2_AB Group Basel III" xfId="269" xr:uid="{00000000-0005-0000-0000-000064030000}"/>
    <cellStyle name="Normal 2 4 3" xfId="270" xr:uid="{00000000-0005-0000-0000-000065030000}"/>
    <cellStyle name="Normal 2 4 3 2" xfId="271" xr:uid="{00000000-0005-0000-0000-000066030000}"/>
    <cellStyle name="Normal 2 4 3 2 2" xfId="272" xr:uid="{00000000-0005-0000-0000-000067030000}"/>
    <cellStyle name="Normal 2 4 3 2 2 2" xfId="1432" xr:uid="{00000000-0005-0000-0000-000068030000}"/>
    <cellStyle name="Normal 2 4 3 2 2 2 2" xfId="2937" xr:uid="{00000000-0005-0000-0000-000069030000}"/>
    <cellStyle name="Normal 2 4 3 2 2 3" xfId="2184" xr:uid="{00000000-0005-0000-0000-00006A030000}"/>
    <cellStyle name="Normal 2 4 3 2 3" xfId="1431" xr:uid="{00000000-0005-0000-0000-00006B030000}"/>
    <cellStyle name="Normal 2 4 3 2 3 2" xfId="2936" xr:uid="{00000000-0005-0000-0000-00006C030000}"/>
    <cellStyle name="Normal 2 4 3 2 4" xfId="2183" xr:uid="{00000000-0005-0000-0000-00006D030000}"/>
    <cellStyle name="Normal 2 4 3 3" xfId="273" xr:uid="{00000000-0005-0000-0000-00006E030000}"/>
    <cellStyle name="Normal 2 4 3 3 2" xfId="274" xr:uid="{00000000-0005-0000-0000-00006F030000}"/>
    <cellStyle name="Normal 2 4 3 3 2 2" xfId="1434" xr:uid="{00000000-0005-0000-0000-000070030000}"/>
    <cellStyle name="Normal 2 4 3 3 2 2 2" xfId="2939" xr:uid="{00000000-0005-0000-0000-000071030000}"/>
    <cellStyle name="Normal 2 4 3 3 2 3" xfId="2186" xr:uid="{00000000-0005-0000-0000-000072030000}"/>
    <cellStyle name="Normal 2 4 3 3 3" xfId="1433" xr:uid="{00000000-0005-0000-0000-000073030000}"/>
    <cellStyle name="Normal 2 4 3 3 3 2" xfId="2938" xr:uid="{00000000-0005-0000-0000-000074030000}"/>
    <cellStyle name="Normal 2 4 3 3 4" xfId="2185" xr:uid="{00000000-0005-0000-0000-000075030000}"/>
    <cellStyle name="Normal 2 4 3 4" xfId="275" xr:uid="{00000000-0005-0000-0000-000076030000}"/>
    <cellStyle name="Normal 2 4 3 4 2" xfId="1435" xr:uid="{00000000-0005-0000-0000-000077030000}"/>
    <cellStyle name="Normal 2 4 3 4 2 2" xfId="2940" xr:uid="{00000000-0005-0000-0000-000078030000}"/>
    <cellStyle name="Normal 2 4 3 4 3" xfId="2187" xr:uid="{00000000-0005-0000-0000-000079030000}"/>
    <cellStyle name="Normal 2 4 3 5" xfId="1430" xr:uid="{00000000-0005-0000-0000-00007A030000}"/>
    <cellStyle name="Normal 2 4 3 5 2" xfId="2935" xr:uid="{00000000-0005-0000-0000-00007B030000}"/>
    <cellStyle name="Normal 2 4 3 6" xfId="2182" xr:uid="{00000000-0005-0000-0000-00007C030000}"/>
    <cellStyle name="Normal 2 4 3_AB Group Basel III" xfId="276" xr:uid="{00000000-0005-0000-0000-00007D030000}"/>
    <cellStyle name="Normal 2 4 4" xfId="277" xr:uid="{00000000-0005-0000-0000-00007E030000}"/>
    <cellStyle name="Normal 2 4 4 2" xfId="278" xr:uid="{00000000-0005-0000-0000-00007F030000}"/>
    <cellStyle name="Normal 2 4 4 2 2" xfId="279" xr:uid="{00000000-0005-0000-0000-000080030000}"/>
    <cellStyle name="Normal 2 4 4 2 2 2" xfId="1438" xr:uid="{00000000-0005-0000-0000-000081030000}"/>
    <cellStyle name="Normal 2 4 4 2 2 2 2" xfId="2943" xr:uid="{00000000-0005-0000-0000-000082030000}"/>
    <cellStyle name="Normal 2 4 4 2 2 3" xfId="2190" xr:uid="{00000000-0005-0000-0000-000083030000}"/>
    <cellStyle name="Normal 2 4 4 2 3" xfId="1437" xr:uid="{00000000-0005-0000-0000-000084030000}"/>
    <cellStyle name="Normal 2 4 4 2 3 2" xfId="2942" xr:uid="{00000000-0005-0000-0000-000085030000}"/>
    <cellStyle name="Normal 2 4 4 2 4" xfId="2189" xr:uid="{00000000-0005-0000-0000-000086030000}"/>
    <cellStyle name="Normal 2 4 4 3" xfId="280" xr:uid="{00000000-0005-0000-0000-000087030000}"/>
    <cellStyle name="Normal 2 4 4 3 2" xfId="281" xr:uid="{00000000-0005-0000-0000-000088030000}"/>
    <cellStyle name="Normal 2 4 4 3 2 2" xfId="1440" xr:uid="{00000000-0005-0000-0000-000089030000}"/>
    <cellStyle name="Normal 2 4 4 3 2 2 2" xfId="2945" xr:uid="{00000000-0005-0000-0000-00008A030000}"/>
    <cellStyle name="Normal 2 4 4 3 2 3" xfId="2192" xr:uid="{00000000-0005-0000-0000-00008B030000}"/>
    <cellStyle name="Normal 2 4 4 3 3" xfId="1439" xr:uid="{00000000-0005-0000-0000-00008C030000}"/>
    <cellStyle name="Normal 2 4 4 3 3 2" xfId="2944" xr:uid="{00000000-0005-0000-0000-00008D030000}"/>
    <cellStyle name="Normal 2 4 4 3 4" xfId="2191" xr:uid="{00000000-0005-0000-0000-00008E030000}"/>
    <cellStyle name="Normal 2 4 4 4" xfId="282" xr:uid="{00000000-0005-0000-0000-00008F030000}"/>
    <cellStyle name="Normal 2 4 4 4 2" xfId="1441" xr:uid="{00000000-0005-0000-0000-000090030000}"/>
    <cellStyle name="Normal 2 4 4 4 2 2" xfId="2946" xr:uid="{00000000-0005-0000-0000-000091030000}"/>
    <cellStyle name="Normal 2 4 4 4 3" xfId="2193" xr:uid="{00000000-0005-0000-0000-000092030000}"/>
    <cellStyle name="Normal 2 4 4 5" xfId="1436" xr:uid="{00000000-0005-0000-0000-000093030000}"/>
    <cellStyle name="Normal 2 4 4 5 2" xfId="2941" xr:uid="{00000000-0005-0000-0000-000094030000}"/>
    <cellStyle name="Normal 2 4 4 6" xfId="2188" xr:uid="{00000000-0005-0000-0000-000095030000}"/>
    <cellStyle name="Normal 2 4 4_AB Group Basel III" xfId="283" xr:uid="{00000000-0005-0000-0000-000096030000}"/>
    <cellStyle name="Normal 2 4 5" xfId="284" xr:uid="{00000000-0005-0000-0000-000097030000}"/>
    <cellStyle name="Normal 2 4 5 2" xfId="285" xr:uid="{00000000-0005-0000-0000-000098030000}"/>
    <cellStyle name="Normal 2 4 5 2 2" xfId="1443" xr:uid="{00000000-0005-0000-0000-000099030000}"/>
    <cellStyle name="Normal 2 4 5 2 2 2" xfId="2948" xr:uid="{00000000-0005-0000-0000-00009A030000}"/>
    <cellStyle name="Normal 2 4 5 2 3" xfId="2195" xr:uid="{00000000-0005-0000-0000-00009B030000}"/>
    <cellStyle name="Normal 2 4 5 3" xfId="1442" xr:uid="{00000000-0005-0000-0000-00009C030000}"/>
    <cellStyle name="Normal 2 4 5 3 2" xfId="2947" xr:uid="{00000000-0005-0000-0000-00009D030000}"/>
    <cellStyle name="Normal 2 4 5 4" xfId="2194" xr:uid="{00000000-0005-0000-0000-00009E030000}"/>
    <cellStyle name="Normal 2 4 6" xfId="286" xr:uid="{00000000-0005-0000-0000-00009F030000}"/>
    <cellStyle name="Normal 2 4 6 2" xfId="287" xr:uid="{00000000-0005-0000-0000-0000A0030000}"/>
    <cellStyle name="Normal 2 4 6 2 2" xfId="1445" xr:uid="{00000000-0005-0000-0000-0000A1030000}"/>
    <cellStyle name="Normal 2 4 6 2 2 2" xfId="2950" xr:uid="{00000000-0005-0000-0000-0000A2030000}"/>
    <cellStyle name="Normal 2 4 6 2 3" xfId="2197" xr:uid="{00000000-0005-0000-0000-0000A3030000}"/>
    <cellStyle name="Normal 2 4 6 3" xfId="1444" xr:uid="{00000000-0005-0000-0000-0000A4030000}"/>
    <cellStyle name="Normal 2 4 6 3 2" xfId="2949" xr:uid="{00000000-0005-0000-0000-0000A5030000}"/>
    <cellStyle name="Normal 2 4 6 4" xfId="2196" xr:uid="{00000000-0005-0000-0000-0000A6030000}"/>
    <cellStyle name="Normal 2 4 7" xfId="288" xr:uid="{00000000-0005-0000-0000-0000A7030000}"/>
    <cellStyle name="Normal 2 4 7 2" xfId="1446" xr:uid="{00000000-0005-0000-0000-0000A8030000}"/>
    <cellStyle name="Normal 2 4 7 2 2" xfId="2951" xr:uid="{00000000-0005-0000-0000-0000A9030000}"/>
    <cellStyle name="Normal 2 4 7 3" xfId="2198" xr:uid="{00000000-0005-0000-0000-0000AA030000}"/>
    <cellStyle name="Normal 2 4 8" xfId="289" xr:uid="{00000000-0005-0000-0000-0000AB030000}"/>
    <cellStyle name="Normal 2 4 8 2" xfId="1447" xr:uid="{00000000-0005-0000-0000-0000AC030000}"/>
    <cellStyle name="Normal 2 4 8 2 2" xfId="2952" xr:uid="{00000000-0005-0000-0000-0000AD030000}"/>
    <cellStyle name="Normal 2 4 8 3" xfId="2199" xr:uid="{00000000-0005-0000-0000-0000AE030000}"/>
    <cellStyle name="Normal 2 4 9" xfId="1410" xr:uid="{00000000-0005-0000-0000-0000AF030000}"/>
    <cellStyle name="Normal 2 4 9 2" xfId="2915" xr:uid="{00000000-0005-0000-0000-0000B0030000}"/>
    <cellStyle name="Normal 2 4_AB Group Basel III" xfId="290" xr:uid="{00000000-0005-0000-0000-0000B1030000}"/>
    <cellStyle name="Normal 2 5" xfId="291" xr:uid="{00000000-0005-0000-0000-0000B2030000}"/>
    <cellStyle name="Normal 2 5 2" xfId="292" xr:uid="{00000000-0005-0000-0000-0000B3030000}"/>
    <cellStyle name="Normal 2 5 2 2" xfId="293" xr:uid="{00000000-0005-0000-0000-0000B4030000}"/>
    <cellStyle name="Normal 2 5 2 2 2" xfId="294" xr:uid="{00000000-0005-0000-0000-0000B5030000}"/>
    <cellStyle name="Normal 2 5 2 2 2 2" xfId="1451" xr:uid="{00000000-0005-0000-0000-0000B6030000}"/>
    <cellStyle name="Normal 2 5 2 2 2 2 2" xfId="2956" xr:uid="{00000000-0005-0000-0000-0000B7030000}"/>
    <cellStyle name="Normal 2 5 2 2 2 3" xfId="2203" xr:uid="{00000000-0005-0000-0000-0000B8030000}"/>
    <cellStyle name="Normal 2 5 2 2 3" xfId="1450" xr:uid="{00000000-0005-0000-0000-0000B9030000}"/>
    <cellStyle name="Normal 2 5 2 2 3 2" xfId="2955" xr:uid="{00000000-0005-0000-0000-0000BA030000}"/>
    <cellStyle name="Normal 2 5 2 2 4" xfId="2202" xr:uid="{00000000-0005-0000-0000-0000BB030000}"/>
    <cellStyle name="Normal 2 5 2 3" xfId="295" xr:uid="{00000000-0005-0000-0000-0000BC030000}"/>
    <cellStyle name="Normal 2 5 2 3 2" xfId="296" xr:uid="{00000000-0005-0000-0000-0000BD030000}"/>
    <cellStyle name="Normal 2 5 2 3 2 2" xfId="1453" xr:uid="{00000000-0005-0000-0000-0000BE030000}"/>
    <cellStyle name="Normal 2 5 2 3 2 2 2" xfId="2958" xr:uid="{00000000-0005-0000-0000-0000BF030000}"/>
    <cellStyle name="Normal 2 5 2 3 2 3" xfId="2205" xr:uid="{00000000-0005-0000-0000-0000C0030000}"/>
    <cellStyle name="Normal 2 5 2 3 3" xfId="1452" xr:uid="{00000000-0005-0000-0000-0000C1030000}"/>
    <cellStyle name="Normal 2 5 2 3 3 2" xfId="2957" xr:uid="{00000000-0005-0000-0000-0000C2030000}"/>
    <cellStyle name="Normal 2 5 2 3 4" xfId="2204" xr:uid="{00000000-0005-0000-0000-0000C3030000}"/>
    <cellStyle name="Normal 2 5 2 4" xfId="297" xr:uid="{00000000-0005-0000-0000-0000C4030000}"/>
    <cellStyle name="Normal 2 5 2 4 2" xfId="1454" xr:uid="{00000000-0005-0000-0000-0000C5030000}"/>
    <cellStyle name="Normal 2 5 2 4 2 2" xfId="2959" xr:uid="{00000000-0005-0000-0000-0000C6030000}"/>
    <cellStyle name="Normal 2 5 2 4 3" xfId="2206" xr:uid="{00000000-0005-0000-0000-0000C7030000}"/>
    <cellStyle name="Normal 2 5 2 5" xfId="1449" xr:uid="{00000000-0005-0000-0000-0000C8030000}"/>
    <cellStyle name="Normal 2 5 2 5 2" xfId="2954" xr:uid="{00000000-0005-0000-0000-0000C9030000}"/>
    <cellStyle name="Normal 2 5 2 6" xfId="2201" xr:uid="{00000000-0005-0000-0000-0000CA030000}"/>
    <cellStyle name="Normal 2 5 2_AB Group Basel III" xfId="298" xr:uid="{00000000-0005-0000-0000-0000CB030000}"/>
    <cellStyle name="Normal 2 5 3" xfId="299" xr:uid="{00000000-0005-0000-0000-0000CC030000}"/>
    <cellStyle name="Normal 2 5 3 2" xfId="300" xr:uid="{00000000-0005-0000-0000-0000CD030000}"/>
    <cellStyle name="Normal 2 5 3 2 2" xfId="301" xr:uid="{00000000-0005-0000-0000-0000CE030000}"/>
    <cellStyle name="Normal 2 5 3 2 2 2" xfId="1457" xr:uid="{00000000-0005-0000-0000-0000CF030000}"/>
    <cellStyle name="Normal 2 5 3 2 2 2 2" xfId="2962" xr:uid="{00000000-0005-0000-0000-0000D0030000}"/>
    <cellStyle name="Normal 2 5 3 2 2 3" xfId="2209" xr:uid="{00000000-0005-0000-0000-0000D1030000}"/>
    <cellStyle name="Normal 2 5 3 2 3" xfId="1456" xr:uid="{00000000-0005-0000-0000-0000D2030000}"/>
    <cellStyle name="Normal 2 5 3 2 3 2" xfId="2961" xr:uid="{00000000-0005-0000-0000-0000D3030000}"/>
    <cellStyle name="Normal 2 5 3 2 4" xfId="2208" xr:uid="{00000000-0005-0000-0000-0000D4030000}"/>
    <cellStyle name="Normal 2 5 3 3" xfId="302" xr:uid="{00000000-0005-0000-0000-0000D5030000}"/>
    <cellStyle name="Normal 2 5 3 3 2" xfId="303" xr:uid="{00000000-0005-0000-0000-0000D6030000}"/>
    <cellStyle name="Normal 2 5 3 3 2 2" xfId="1459" xr:uid="{00000000-0005-0000-0000-0000D7030000}"/>
    <cellStyle name="Normal 2 5 3 3 2 2 2" xfId="2964" xr:uid="{00000000-0005-0000-0000-0000D8030000}"/>
    <cellStyle name="Normal 2 5 3 3 2 3" xfId="2211" xr:uid="{00000000-0005-0000-0000-0000D9030000}"/>
    <cellStyle name="Normal 2 5 3 3 3" xfId="1458" xr:uid="{00000000-0005-0000-0000-0000DA030000}"/>
    <cellStyle name="Normal 2 5 3 3 3 2" xfId="2963" xr:uid="{00000000-0005-0000-0000-0000DB030000}"/>
    <cellStyle name="Normal 2 5 3 3 4" xfId="2210" xr:uid="{00000000-0005-0000-0000-0000DC030000}"/>
    <cellStyle name="Normal 2 5 3 4" xfId="304" xr:uid="{00000000-0005-0000-0000-0000DD030000}"/>
    <cellStyle name="Normal 2 5 3 4 2" xfId="1460" xr:uid="{00000000-0005-0000-0000-0000DE030000}"/>
    <cellStyle name="Normal 2 5 3 4 2 2" xfId="2965" xr:uid="{00000000-0005-0000-0000-0000DF030000}"/>
    <cellStyle name="Normal 2 5 3 4 3" xfId="2212" xr:uid="{00000000-0005-0000-0000-0000E0030000}"/>
    <cellStyle name="Normal 2 5 3 5" xfId="1455" xr:uid="{00000000-0005-0000-0000-0000E1030000}"/>
    <cellStyle name="Normal 2 5 3 5 2" xfId="2960" xr:uid="{00000000-0005-0000-0000-0000E2030000}"/>
    <cellStyle name="Normal 2 5 3 6" xfId="2207" xr:uid="{00000000-0005-0000-0000-0000E3030000}"/>
    <cellStyle name="Normal 2 5 3_AB Group Basel III" xfId="305" xr:uid="{00000000-0005-0000-0000-0000E4030000}"/>
    <cellStyle name="Normal 2 5 4" xfId="306" xr:uid="{00000000-0005-0000-0000-0000E5030000}"/>
    <cellStyle name="Normal 2 5 4 2" xfId="307" xr:uid="{00000000-0005-0000-0000-0000E6030000}"/>
    <cellStyle name="Normal 2 5 4 2 2" xfId="1462" xr:uid="{00000000-0005-0000-0000-0000E7030000}"/>
    <cellStyle name="Normal 2 5 4 2 2 2" xfId="2967" xr:uid="{00000000-0005-0000-0000-0000E8030000}"/>
    <cellStyle name="Normal 2 5 4 2 3" xfId="2214" xr:uid="{00000000-0005-0000-0000-0000E9030000}"/>
    <cellStyle name="Normal 2 5 4 3" xfId="1461" xr:uid="{00000000-0005-0000-0000-0000EA030000}"/>
    <cellStyle name="Normal 2 5 4 3 2" xfId="2966" xr:uid="{00000000-0005-0000-0000-0000EB030000}"/>
    <cellStyle name="Normal 2 5 4 4" xfId="2213" xr:uid="{00000000-0005-0000-0000-0000EC030000}"/>
    <cellStyle name="Normal 2 5 5" xfId="308" xr:uid="{00000000-0005-0000-0000-0000ED030000}"/>
    <cellStyle name="Normal 2 5 5 2" xfId="309" xr:uid="{00000000-0005-0000-0000-0000EE030000}"/>
    <cellStyle name="Normal 2 5 5 2 2" xfId="1464" xr:uid="{00000000-0005-0000-0000-0000EF030000}"/>
    <cellStyle name="Normal 2 5 5 2 2 2" xfId="2969" xr:uid="{00000000-0005-0000-0000-0000F0030000}"/>
    <cellStyle name="Normal 2 5 5 2 3" xfId="2216" xr:uid="{00000000-0005-0000-0000-0000F1030000}"/>
    <cellStyle name="Normal 2 5 5 3" xfId="1463" xr:uid="{00000000-0005-0000-0000-0000F2030000}"/>
    <cellStyle name="Normal 2 5 5 3 2" xfId="2968" xr:uid="{00000000-0005-0000-0000-0000F3030000}"/>
    <cellStyle name="Normal 2 5 5 4" xfId="2215" xr:uid="{00000000-0005-0000-0000-0000F4030000}"/>
    <cellStyle name="Normal 2 5 6" xfId="310" xr:uid="{00000000-0005-0000-0000-0000F5030000}"/>
    <cellStyle name="Normal 2 5 6 2" xfId="1465" xr:uid="{00000000-0005-0000-0000-0000F6030000}"/>
    <cellStyle name="Normal 2 5 6 2 2" xfId="2970" xr:uid="{00000000-0005-0000-0000-0000F7030000}"/>
    <cellStyle name="Normal 2 5 6 3" xfId="2217" xr:uid="{00000000-0005-0000-0000-0000F8030000}"/>
    <cellStyle name="Normal 2 5 7" xfId="311" xr:uid="{00000000-0005-0000-0000-0000F9030000}"/>
    <cellStyle name="Normal 2 5 7 2" xfId="1466" xr:uid="{00000000-0005-0000-0000-0000FA030000}"/>
    <cellStyle name="Normal 2 5 7 2 2" xfId="2971" xr:uid="{00000000-0005-0000-0000-0000FB030000}"/>
    <cellStyle name="Normal 2 5 7 3" xfId="2218" xr:uid="{00000000-0005-0000-0000-0000FC030000}"/>
    <cellStyle name="Normal 2 5 8" xfId="1448" xr:uid="{00000000-0005-0000-0000-0000FD030000}"/>
    <cellStyle name="Normal 2 5 8 2" xfId="2953" xr:uid="{00000000-0005-0000-0000-0000FE030000}"/>
    <cellStyle name="Normal 2 5 9" xfId="2200" xr:uid="{00000000-0005-0000-0000-0000FF030000}"/>
    <cellStyle name="Normal 2 5_AB Group Basel III" xfId="312" xr:uid="{00000000-0005-0000-0000-000000040000}"/>
    <cellStyle name="Normal 2 6" xfId="313" xr:uid="{00000000-0005-0000-0000-000001040000}"/>
    <cellStyle name="Normal 2 6 2" xfId="314" xr:uid="{00000000-0005-0000-0000-000002040000}"/>
    <cellStyle name="Normal 2 6 2 2" xfId="315" xr:uid="{00000000-0005-0000-0000-000003040000}"/>
    <cellStyle name="Normal 2 6 2 2 2" xfId="316" xr:uid="{00000000-0005-0000-0000-000004040000}"/>
    <cellStyle name="Normal 2 6 2 2 2 2" xfId="1470" xr:uid="{00000000-0005-0000-0000-000005040000}"/>
    <cellStyle name="Normal 2 6 2 2 2 2 2" xfId="2975" xr:uid="{00000000-0005-0000-0000-000006040000}"/>
    <cellStyle name="Normal 2 6 2 2 2 3" xfId="2222" xr:uid="{00000000-0005-0000-0000-000007040000}"/>
    <cellStyle name="Normal 2 6 2 2 3" xfId="1469" xr:uid="{00000000-0005-0000-0000-000008040000}"/>
    <cellStyle name="Normal 2 6 2 2 3 2" xfId="2974" xr:uid="{00000000-0005-0000-0000-000009040000}"/>
    <cellStyle name="Normal 2 6 2 2 4" xfId="2221" xr:uid="{00000000-0005-0000-0000-00000A040000}"/>
    <cellStyle name="Normal 2 6 2 3" xfId="317" xr:uid="{00000000-0005-0000-0000-00000B040000}"/>
    <cellStyle name="Normal 2 6 2 3 2" xfId="318" xr:uid="{00000000-0005-0000-0000-00000C040000}"/>
    <cellStyle name="Normal 2 6 2 3 2 2" xfId="1472" xr:uid="{00000000-0005-0000-0000-00000D040000}"/>
    <cellStyle name="Normal 2 6 2 3 2 2 2" xfId="2977" xr:uid="{00000000-0005-0000-0000-00000E040000}"/>
    <cellStyle name="Normal 2 6 2 3 2 3" xfId="2224" xr:uid="{00000000-0005-0000-0000-00000F040000}"/>
    <cellStyle name="Normal 2 6 2 3 3" xfId="1471" xr:uid="{00000000-0005-0000-0000-000010040000}"/>
    <cellStyle name="Normal 2 6 2 3 3 2" xfId="2976" xr:uid="{00000000-0005-0000-0000-000011040000}"/>
    <cellStyle name="Normal 2 6 2 3 4" xfId="2223" xr:uid="{00000000-0005-0000-0000-000012040000}"/>
    <cellStyle name="Normal 2 6 2 4" xfId="319" xr:uid="{00000000-0005-0000-0000-000013040000}"/>
    <cellStyle name="Normal 2 6 2 4 2" xfId="1473" xr:uid="{00000000-0005-0000-0000-000014040000}"/>
    <cellStyle name="Normal 2 6 2 4 2 2" xfId="2978" xr:uid="{00000000-0005-0000-0000-000015040000}"/>
    <cellStyle name="Normal 2 6 2 4 3" xfId="2225" xr:uid="{00000000-0005-0000-0000-000016040000}"/>
    <cellStyle name="Normal 2 6 2 5" xfId="1468" xr:uid="{00000000-0005-0000-0000-000017040000}"/>
    <cellStyle name="Normal 2 6 2 5 2" xfId="2973" xr:uid="{00000000-0005-0000-0000-000018040000}"/>
    <cellStyle name="Normal 2 6 2 6" xfId="2220" xr:uid="{00000000-0005-0000-0000-000019040000}"/>
    <cellStyle name="Normal 2 6 2_AB Group Basel III" xfId="320" xr:uid="{00000000-0005-0000-0000-00001A040000}"/>
    <cellStyle name="Normal 2 6 3" xfId="321" xr:uid="{00000000-0005-0000-0000-00001B040000}"/>
    <cellStyle name="Normal 2 6 3 2" xfId="322" xr:uid="{00000000-0005-0000-0000-00001C040000}"/>
    <cellStyle name="Normal 2 6 3 2 2" xfId="1475" xr:uid="{00000000-0005-0000-0000-00001D040000}"/>
    <cellStyle name="Normal 2 6 3 2 2 2" xfId="2980" xr:uid="{00000000-0005-0000-0000-00001E040000}"/>
    <cellStyle name="Normal 2 6 3 2 3" xfId="2227" xr:uid="{00000000-0005-0000-0000-00001F040000}"/>
    <cellStyle name="Normal 2 6 3 3" xfId="1474" xr:uid="{00000000-0005-0000-0000-000020040000}"/>
    <cellStyle name="Normal 2 6 3 3 2" xfId="2979" xr:uid="{00000000-0005-0000-0000-000021040000}"/>
    <cellStyle name="Normal 2 6 3 4" xfId="2226" xr:uid="{00000000-0005-0000-0000-000022040000}"/>
    <cellStyle name="Normal 2 6 4" xfId="323" xr:uid="{00000000-0005-0000-0000-000023040000}"/>
    <cellStyle name="Normal 2 6 4 2" xfId="324" xr:uid="{00000000-0005-0000-0000-000024040000}"/>
    <cellStyle name="Normal 2 6 4 2 2" xfId="1477" xr:uid="{00000000-0005-0000-0000-000025040000}"/>
    <cellStyle name="Normal 2 6 4 2 2 2" xfId="2982" xr:uid="{00000000-0005-0000-0000-000026040000}"/>
    <cellStyle name="Normal 2 6 4 2 3" xfId="2229" xr:uid="{00000000-0005-0000-0000-000027040000}"/>
    <cellStyle name="Normal 2 6 4 3" xfId="1476" xr:uid="{00000000-0005-0000-0000-000028040000}"/>
    <cellStyle name="Normal 2 6 4 3 2" xfId="2981" xr:uid="{00000000-0005-0000-0000-000029040000}"/>
    <cellStyle name="Normal 2 6 4 4" xfId="2228" xr:uid="{00000000-0005-0000-0000-00002A040000}"/>
    <cellStyle name="Normal 2 6 5" xfId="325" xr:uid="{00000000-0005-0000-0000-00002B040000}"/>
    <cellStyle name="Normal 2 6 5 2" xfId="326" xr:uid="{00000000-0005-0000-0000-00002C040000}"/>
    <cellStyle name="Normal 2 6 5 2 2" xfId="1479" xr:uid="{00000000-0005-0000-0000-00002D040000}"/>
    <cellStyle name="Normal 2 6 5 2 2 2" xfId="2984" xr:uid="{00000000-0005-0000-0000-00002E040000}"/>
    <cellStyle name="Normal 2 6 5 2 3" xfId="2231" xr:uid="{00000000-0005-0000-0000-00002F040000}"/>
    <cellStyle name="Normal 2 6 5 3" xfId="1478" xr:uid="{00000000-0005-0000-0000-000030040000}"/>
    <cellStyle name="Normal 2 6 5 3 2" xfId="2983" xr:uid="{00000000-0005-0000-0000-000031040000}"/>
    <cellStyle name="Normal 2 6 5 4" xfId="2230" xr:uid="{00000000-0005-0000-0000-000032040000}"/>
    <cellStyle name="Normal 2 6 6" xfId="327" xr:uid="{00000000-0005-0000-0000-000033040000}"/>
    <cellStyle name="Normal 2 6 6 2" xfId="1480" xr:uid="{00000000-0005-0000-0000-000034040000}"/>
    <cellStyle name="Normal 2 6 6 2 2" xfId="2985" xr:uid="{00000000-0005-0000-0000-000035040000}"/>
    <cellStyle name="Normal 2 6 6 3" xfId="2232" xr:uid="{00000000-0005-0000-0000-000036040000}"/>
    <cellStyle name="Normal 2 6 7" xfId="1467" xr:uid="{00000000-0005-0000-0000-000037040000}"/>
    <cellStyle name="Normal 2 6 7 2" xfId="2972" xr:uid="{00000000-0005-0000-0000-000038040000}"/>
    <cellStyle name="Normal 2 6 8" xfId="2219" xr:uid="{00000000-0005-0000-0000-000039040000}"/>
    <cellStyle name="Normal 2 6_AB Group Basel III" xfId="328" xr:uid="{00000000-0005-0000-0000-00003A040000}"/>
    <cellStyle name="Normal 2 7" xfId="329" xr:uid="{00000000-0005-0000-0000-00003B040000}"/>
    <cellStyle name="Normal 2 7 2" xfId="330" xr:uid="{00000000-0005-0000-0000-00003C040000}"/>
    <cellStyle name="Normal 2 7 2 2" xfId="331" xr:uid="{00000000-0005-0000-0000-00003D040000}"/>
    <cellStyle name="Normal 2 7 2 2 2" xfId="332" xr:uid="{00000000-0005-0000-0000-00003E040000}"/>
    <cellStyle name="Normal 2 7 2 2 2 2" xfId="1484" xr:uid="{00000000-0005-0000-0000-00003F040000}"/>
    <cellStyle name="Normal 2 7 2 2 2 2 2" xfId="2989" xr:uid="{00000000-0005-0000-0000-000040040000}"/>
    <cellStyle name="Normal 2 7 2 2 2 3" xfId="2236" xr:uid="{00000000-0005-0000-0000-000041040000}"/>
    <cellStyle name="Normal 2 7 2 2 3" xfId="1483" xr:uid="{00000000-0005-0000-0000-000042040000}"/>
    <cellStyle name="Normal 2 7 2 2 3 2" xfId="2988" xr:uid="{00000000-0005-0000-0000-000043040000}"/>
    <cellStyle name="Normal 2 7 2 2 4" xfId="2235" xr:uid="{00000000-0005-0000-0000-000044040000}"/>
    <cellStyle name="Normal 2 7 2 3" xfId="333" xr:uid="{00000000-0005-0000-0000-000045040000}"/>
    <cellStyle name="Normal 2 7 2 3 2" xfId="334" xr:uid="{00000000-0005-0000-0000-000046040000}"/>
    <cellStyle name="Normal 2 7 2 3 2 2" xfId="1486" xr:uid="{00000000-0005-0000-0000-000047040000}"/>
    <cellStyle name="Normal 2 7 2 3 2 2 2" xfId="2991" xr:uid="{00000000-0005-0000-0000-000048040000}"/>
    <cellStyle name="Normal 2 7 2 3 2 3" xfId="2238" xr:uid="{00000000-0005-0000-0000-000049040000}"/>
    <cellStyle name="Normal 2 7 2 3 3" xfId="1485" xr:uid="{00000000-0005-0000-0000-00004A040000}"/>
    <cellStyle name="Normal 2 7 2 3 3 2" xfId="2990" xr:uid="{00000000-0005-0000-0000-00004B040000}"/>
    <cellStyle name="Normal 2 7 2 3 4" xfId="2237" xr:uid="{00000000-0005-0000-0000-00004C040000}"/>
    <cellStyle name="Normal 2 7 2 4" xfId="335" xr:uid="{00000000-0005-0000-0000-00004D040000}"/>
    <cellStyle name="Normal 2 7 2 4 2" xfId="1487" xr:uid="{00000000-0005-0000-0000-00004E040000}"/>
    <cellStyle name="Normal 2 7 2 4 2 2" xfId="2992" xr:uid="{00000000-0005-0000-0000-00004F040000}"/>
    <cellStyle name="Normal 2 7 2 4 3" xfId="2239" xr:uid="{00000000-0005-0000-0000-000050040000}"/>
    <cellStyle name="Normal 2 7 2 5" xfId="1482" xr:uid="{00000000-0005-0000-0000-000051040000}"/>
    <cellStyle name="Normal 2 7 2 5 2" xfId="2987" xr:uid="{00000000-0005-0000-0000-000052040000}"/>
    <cellStyle name="Normal 2 7 2 6" xfId="2234" xr:uid="{00000000-0005-0000-0000-000053040000}"/>
    <cellStyle name="Normal 2 7 2_AB Group Basel III" xfId="336" xr:uid="{00000000-0005-0000-0000-000054040000}"/>
    <cellStyle name="Normal 2 7 3" xfId="337" xr:uid="{00000000-0005-0000-0000-000055040000}"/>
    <cellStyle name="Normal 2 7 3 2" xfId="338" xr:uid="{00000000-0005-0000-0000-000056040000}"/>
    <cellStyle name="Normal 2 7 3 2 2" xfId="1489" xr:uid="{00000000-0005-0000-0000-000057040000}"/>
    <cellStyle name="Normal 2 7 3 2 2 2" xfId="2994" xr:uid="{00000000-0005-0000-0000-000058040000}"/>
    <cellStyle name="Normal 2 7 3 2 3" xfId="2241" xr:uid="{00000000-0005-0000-0000-000059040000}"/>
    <cellStyle name="Normal 2 7 3 3" xfId="1488" xr:uid="{00000000-0005-0000-0000-00005A040000}"/>
    <cellStyle name="Normal 2 7 3 3 2" xfId="2993" xr:uid="{00000000-0005-0000-0000-00005B040000}"/>
    <cellStyle name="Normal 2 7 3 4" xfId="2240" xr:uid="{00000000-0005-0000-0000-00005C040000}"/>
    <cellStyle name="Normal 2 7 4" xfId="339" xr:uid="{00000000-0005-0000-0000-00005D040000}"/>
    <cellStyle name="Normal 2 7 4 2" xfId="340" xr:uid="{00000000-0005-0000-0000-00005E040000}"/>
    <cellStyle name="Normal 2 7 4 2 2" xfId="1491" xr:uid="{00000000-0005-0000-0000-00005F040000}"/>
    <cellStyle name="Normal 2 7 4 2 2 2" xfId="2996" xr:uid="{00000000-0005-0000-0000-000060040000}"/>
    <cellStyle name="Normal 2 7 4 2 3" xfId="2243" xr:uid="{00000000-0005-0000-0000-000061040000}"/>
    <cellStyle name="Normal 2 7 4 3" xfId="1490" xr:uid="{00000000-0005-0000-0000-000062040000}"/>
    <cellStyle name="Normal 2 7 4 3 2" xfId="2995" xr:uid="{00000000-0005-0000-0000-000063040000}"/>
    <cellStyle name="Normal 2 7 4 4" xfId="2242" xr:uid="{00000000-0005-0000-0000-000064040000}"/>
    <cellStyle name="Normal 2 7 5" xfId="341" xr:uid="{00000000-0005-0000-0000-000065040000}"/>
    <cellStyle name="Normal 2 7 5 2" xfId="342" xr:uid="{00000000-0005-0000-0000-000066040000}"/>
    <cellStyle name="Normal 2 7 5 2 2" xfId="1493" xr:uid="{00000000-0005-0000-0000-000067040000}"/>
    <cellStyle name="Normal 2 7 5 2 2 2" xfId="2998" xr:uid="{00000000-0005-0000-0000-000068040000}"/>
    <cellStyle name="Normal 2 7 5 2 3" xfId="2245" xr:uid="{00000000-0005-0000-0000-000069040000}"/>
    <cellStyle name="Normal 2 7 5 3" xfId="1492" xr:uid="{00000000-0005-0000-0000-00006A040000}"/>
    <cellStyle name="Normal 2 7 5 3 2" xfId="2997" xr:uid="{00000000-0005-0000-0000-00006B040000}"/>
    <cellStyle name="Normal 2 7 5 4" xfId="2244" xr:uid="{00000000-0005-0000-0000-00006C040000}"/>
    <cellStyle name="Normal 2 7 6" xfId="343" xr:uid="{00000000-0005-0000-0000-00006D040000}"/>
    <cellStyle name="Normal 2 7 6 2" xfId="1494" xr:uid="{00000000-0005-0000-0000-00006E040000}"/>
    <cellStyle name="Normal 2 7 6 2 2" xfId="2999" xr:uid="{00000000-0005-0000-0000-00006F040000}"/>
    <cellStyle name="Normal 2 7 6 3" xfId="2246" xr:uid="{00000000-0005-0000-0000-000070040000}"/>
    <cellStyle name="Normal 2 7 7" xfId="1481" xr:uid="{00000000-0005-0000-0000-000071040000}"/>
    <cellStyle name="Normal 2 7 7 2" xfId="2986" xr:uid="{00000000-0005-0000-0000-000072040000}"/>
    <cellStyle name="Normal 2 7 8" xfId="2233" xr:uid="{00000000-0005-0000-0000-000073040000}"/>
    <cellStyle name="Normal 2 7_AB Group Basel III" xfId="344" xr:uid="{00000000-0005-0000-0000-000074040000}"/>
    <cellStyle name="Normal 2 8" xfId="345" xr:uid="{00000000-0005-0000-0000-000075040000}"/>
    <cellStyle name="Normal 2 8 2" xfId="346" xr:uid="{00000000-0005-0000-0000-000076040000}"/>
    <cellStyle name="Normal 2 8 2 2" xfId="347" xr:uid="{00000000-0005-0000-0000-000077040000}"/>
    <cellStyle name="Normal 2 8 2 2 2" xfId="1497" xr:uid="{00000000-0005-0000-0000-000078040000}"/>
    <cellStyle name="Normal 2 8 2 2 2 2" xfId="3002" xr:uid="{00000000-0005-0000-0000-000079040000}"/>
    <cellStyle name="Normal 2 8 2 2 3" xfId="2249" xr:uid="{00000000-0005-0000-0000-00007A040000}"/>
    <cellStyle name="Normal 2 8 2 3" xfId="1496" xr:uid="{00000000-0005-0000-0000-00007B040000}"/>
    <cellStyle name="Normal 2 8 2 3 2" xfId="3001" xr:uid="{00000000-0005-0000-0000-00007C040000}"/>
    <cellStyle name="Normal 2 8 2 4" xfId="2248" xr:uid="{00000000-0005-0000-0000-00007D040000}"/>
    <cellStyle name="Normal 2 8 3" xfId="348" xr:uid="{00000000-0005-0000-0000-00007E040000}"/>
    <cellStyle name="Normal 2 8 3 2" xfId="349" xr:uid="{00000000-0005-0000-0000-00007F040000}"/>
    <cellStyle name="Normal 2 8 3 2 2" xfId="1499" xr:uid="{00000000-0005-0000-0000-000080040000}"/>
    <cellStyle name="Normal 2 8 3 2 2 2" xfId="3004" xr:uid="{00000000-0005-0000-0000-000081040000}"/>
    <cellStyle name="Normal 2 8 3 2 3" xfId="2251" xr:uid="{00000000-0005-0000-0000-000082040000}"/>
    <cellStyle name="Normal 2 8 3 3" xfId="1498" xr:uid="{00000000-0005-0000-0000-000083040000}"/>
    <cellStyle name="Normal 2 8 3 3 2" xfId="3003" xr:uid="{00000000-0005-0000-0000-000084040000}"/>
    <cellStyle name="Normal 2 8 3 4" xfId="2250" xr:uid="{00000000-0005-0000-0000-000085040000}"/>
    <cellStyle name="Normal 2 8 4" xfId="350" xr:uid="{00000000-0005-0000-0000-000086040000}"/>
    <cellStyle name="Normal 2 8 4 2" xfId="1500" xr:uid="{00000000-0005-0000-0000-000087040000}"/>
    <cellStyle name="Normal 2 8 4 2 2" xfId="3005" xr:uid="{00000000-0005-0000-0000-000088040000}"/>
    <cellStyle name="Normal 2 8 4 3" xfId="2252" xr:uid="{00000000-0005-0000-0000-000089040000}"/>
    <cellStyle name="Normal 2 8 5" xfId="1495" xr:uid="{00000000-0005-0000-0000-00008A040000}"/>
    <cellStyle name="Normal 2 8 5 2" xfId="3000" xr:uid="{00000000-0005-0000-0000-00008B040000}"/>
    <cellStyle name="Normal 2 8 6" xfId="2247" xr:uid="{00000000-0005-0000-0000-00008C040000}"/>
    <cellStyle name="Normal 2 8_AB Group Basel III" xfId="351" xr:uid="{00000000-0005-0000-0000-00008D040000}"/>
    <cellStyle name="Normal 2 9" xfId="352" xr:uid="{00000000-0005-0000-0000-00008E040000}"/>
    <cellStyle name="Normal 2 9 2" xfId="353" xr:uid="{00000000-0005-0000-0000-00008F040000}"/>
    <cellStyle name="Normal 2 9 2 2" xfId="354" xr:uid="{00000000-0005-0000-0000-000090040000}"/>
    <cellStyle name="Normal 2 9 2 2 2" xfId="1503" xr:uid="{00000000-0005-0000-0000-000091040000}"/>
    <cellStyle name="Normal 2 9 2 2 2 2" xfId="3008" xr:uid="{00000000-0005-0000-0000-000092040000}"/>
    <cellStyle name="Normal 2 9 2 2 3" xfId="2255" xr:uid="{00000000-0005-0000-0000-000093040000}"/>
    <cellStyle name="Normal 2 9 2 3" xfId="1502" xr:uid="{00000000-0005-0000-0000-000094040000}"/>
    <cellStyle name="Normal 2 9 2 3 2" xfId="3007" xr:uid="{00000000-0005-0000-0000-000095040000}"/>
    <cellStyle name="Normal 2 9 2 4" xfId="2254" xr:uid="{00000000-0005-0000-0000-000096040000}"/>
    <cellStyle name="Normal 2 9 3" xfId="355" xr:uid="{00000000-0005-0000-0000-000097040000}"/>
    <cellStyle name="Normal 2 9 3 2" xfId="356" xr:uid="{00000000-0005-0000-0000-000098040000}"/>
    <cellStyle name="Normal 2 9 3 2 2" xfId="1505" xr:uid="{00000000-0005-0000-0000-000099040000}"/>
    <cellStyle name="Normal 2 9 3 2 2 2" xfId="3010" xr:uid="{00000000-0005-0000-0000-00009A040000}"/>
    <cellStyle name="Normal 2 9 3 2 3" xfId="2257" xr:uid="{00000000-0005-0000-0000-00009B040000}"/>
    <cellStyle name="Normal 2 9 3 3" xfId="1504" xr:uid="{00000000-0005-0000-0000-00009C040000}"/>
    <cellStyle name="Normal 2 9 3 3 2" xfId="3009" xr:uid="{00000000-0005-0000-0000-00009D040000}"/>
    <cellStyle name="Normal 2 9 3 4" xfId="2256" xr:uid="{00000000-0005-0000-0000-00009E040000}"/>
    <cellStyle name="Normal 2 9 4" xfId="357" xr:uid="{00000000-0005-0000-0000-00009F040000}"/>
    <cellStyle name="Normal 2 9 4 2" xfId="1506" xr:uid="{00000000-0005-0000-0000-0000A0040000}"/>
    <cellStyle name="Normal 2 9 4 2 2" xfId="3011" xr:uid="{00000000-0005-0000-0000-0000A1040000}"/>
    <cellStyle name="Normal 2 9 4 3" xfId="2258" xr:uid="{00000000-0005-0000-0000-0000A2040000}"/>
    <cellStyle name="Normal 2 9 5" xfId="1501" xr:uid="{00000000-0005-0000-0000-0000A3040000}"/>
    <cellStyle name="Normal 2 9 5 2" xfId="3006" xr:uid="{00000000-0005-0000-0000-0000A4040000}"/>
    <cellStyle name="Normal 2 9 6" xfId="2253" xr:uid="{00000000-0005-0000-0000-0000A5040000}"/>
    <cellStyle name="Normal 2 9_AB Group Basel III" xfId="358" xr:uid="{00000000-0005-0000-0000-0000A6040000}"/>
    <cellStyle name="Normal 2_AB Group Basel III" xfId="359" xr:uid="{00000000-0005-0000-0000-0000A7040000}"/>
    <cellStyle name="Normal 3" xfId="360" xr:uid="{00000000-0005-0000-0000-0000A8040000}"/>
    <cellStyle name="Normal 3 10" xfId="361" xr:uid="{00000000-0005-0000-0000-0000A9040000}"/>
    <cellStyle name="Normal 3 10 2" xfId="1508" xr:uid="{00000000-0005-0000-0000-0000AA040000}"/>
    <cellStyle name="Normal 3 10 2 2" xfId="3013" xr:uid="{00000000-0005-0000-0000-0000AB040000}"/>
    <cellStyle name="Normal 3 10 3" xfId="2260" xr:uid="{00000000-0005-0000-0000-0000AC040000}"/>
    <cellStyle name="Normal 3 11" xfId="362" xr:uid="{00000000-0005-0000-0000-0000AD040000}"/>
    <cellStyle name="Normal 3 11 2" xfId="1509" xr:uid="{00000000-0005-0000-0000-0000AE040000}"/>
    <cellStyle name="Normal 3 11 2 2" xfId="3014" xr:uid="{00000000-0005-0000-0000-0000AF040000}"/>
    <cellStyle name="Normal 3 11 3" xfId="2261" xr:uid="{00000000-0005-0000-0000-0000B0040000}"/>
    <cellStyle name="Normal 3 12" xfId="1507" xr:uid="{00000000-0005-0000-0000-0000B1040000}"/>
    <cellStyle name="Normal 3 12 2" xfId="3012" xr:uid="{00000000-0005-0000-0000-0000B2040000}"/>
    <cellStyle name="Normal 3 13" xfId="2259" xr:uid="{00000000-0005-0000-0000-0000B3040000}"/>
    <cellStyle name="Normal 3 2" xfId="363" xr:uid="{00000000-0005-0000-0000-0000B4040000}"/>
    <cellStyle name="Normal 3 2 10" xfId="364" xr:uid="{00000000-0005-0000-0000-0000B5040000}"/>
    <cellStyle name="Normal 3 2 10 2" xfId="1511" xr:uid="{00000000-0005-0000-0000-0000B6040000}"/>
    <cellStyle name="Normal 3 2 10 2 2" xfId="3016" xr:uid="{00000000-0005-0000-0000-0000B7040000}"/>
    <cellStyle name="Normal 3 2 10 3" xfId="2263" xr:uid="{00000000-0005-0000-0000-0000B8040000}"/>
    <cellStyle name="Normal 3 2 11" xfId="1510" xr:uid="{00000000-0005-0000-0000-0000B9040000}"/>
    <cellStyle name="Normal 3 2 11 2" xfId="3015" xr:uid="{00000000-0005-0000-0000-0000BA040000}"/>
    <cellStyle name="Normal 3 2 12" xfId="2262" xr:uid="{00000000-0005-0000-0000-0000BB040000}"/>
    <cellStyle name="Normal 3 2 2" xfId="365" xr:uid="{00000000-0005-0000-0000-0000BC040000}"/>
    <cellStyle name="Normal 3 2 2 10" xfId="2264" xr:uid="{00000000-0005-0000-0000-0000BD040000}"/>
    <cellStyle name="Normal 3 2 2 2" xfId="366" xr:uid="{00000000-0005-0000-0000-0000BE040000}"/>
    <cellStyle name="Normal 3 2 2 2 2" xfId="367" xr:uid="{00000000-0005-0000-0000-0000BF040000}"/>
    <cellStyle name="Normal 3 2 2 2 2 2" xfId="368" xr:uid="{00000000-0005-0000-0000-0000C0040000}"/>
    <cellStyle name="Normal 3 2 2 2 2 2 2" xfId="369" xr:uid="{00000000-0005-0000-0000-0000C1040000}"/>
    <cellStyle name="Normal 3 2 2 2 2 2 2 2" xfId="1516" xr:uid="{00000000-0005-0000-0000-0000C2040000}"/>
    <cellStyle name="Normal 3 2 2 2 2 2 2 2 2" xfId="3021" xr:uid="{00000000-0005-0000-0000-0000C3040000}"/>
    <cellStyle name="Normal 3 2 2 2 2 2 2 3" xfId="2268" xr:uid="{00000000-0005-0000-0000-0000C4040000}"/>
    <cellStyle name="Normal 3 2 2 2 2 2 3" xfId="1515" xr:uid="{00000000-0005-0000-0000-0000C5040000}"/>
    <cellStyle name="Normal 3 2 2 2 2 2 3 2" xfId="3020" xr:uid="{00000000-0005-0000-0000-0000C6040000}"/>
    <cellStyle name="Normal 3 2 2 2 2 2 4" xfId="2267" xr:uid="{00000000-0005-0000-0000-0000C7040000}"/>
    <cellStyle name="Normal 3 2 2 2 2 3" xfId="370" xr:uid="{00000000-0005-0000-0000-0000C8040000}"/>
    <cellStyle name="Normal 3 2 2 2 2 3 2" xfId="371" xr:uid="{00000000-0005-0000-0000-0000C9040000}"/>
    <cellStyle name="Normal 3 2 2 2 2 3 2 2" xfId="1518" xr:uid="{00000000-0005-0000-0000-0000CA040000}"/>
    <cellStyle name="Normal 3 2 2 2 2 3 2 2 2" xfId="3023" xr:uid="{00000000-0005-0000-0000-0000CB040000}"/>
    <cellStyle name="Normal 3 2 2 2 2 3 2 3" xfId="2270" xr:uid="{00000000-0005-0000-0000-0000CC040000}"/>
    <cellStyle name="Normal 3 2 2 2 2 3 3" xfId="1517" xr:uid="{00000000-0005-0000-0000-0000CD040000}"/>
    <cellStyle name="Normal 3 2 2 2 2 3 3 2" xfId="3022" xr:uid="{00000000-0005-0000-0000-0000CE040000}"/>
    <cellStyle name="Normal 3 2 2 2 2 3 4" xfId="2269" xr:uid="{00000000-0005-0000-0000-0000CF040000}"/>
    <cellStyle name="Normal 3 2 2 2 2 4" xfId="372" xr:uid="{00000000-0005-0000-0000-0000D0040000}"/>
    <cellStyle name="Normal 3 2 2 2 2 4 2" xfId="1519" xr:uid="{00000000-0005-0000-0000-0000D1040000}"/>
    <cellStyle name="Normal 3 2 2 2 2 4 2 2" xfId="3024" xr:uid="{00000000-0005-0000-0000-0000D2040000}"/>
    <cellStyle name="Normal 3 2 2 2 2 4 3" xfId="2271" xr:uid="{00000000-0005-0000-0000-0000D3040000}"/>
    <cellStyle name="Normal 3 2 2 2 2 5" xfId="1514" xr:uid="{00000000-0005-0000-0000-0000D4040000}"/>
    <cellStyle name="Normal 3 2 2 2 2 5 2" xfId="3019" xr:uid="{00000000-0005-0000-0000-0000D5040000}"/>
    <cellStyle name="Normal 3 2 2 2 2 6" xfId="2266" xr:uid="{00000000-0005-0000-0000-0000D6040000}"/>
    <cellStyle name="Normal 3 2 2 2 2_AB Group Basel III" xfId="373" xr:uid="{00000000-0005-0000-0000-0000D7040000}"/>
    <cellStyle name="Normal 3 2 2 2 3" xfId="374" xr:uid="{00000000-0005-0000-0000-0000D8040000}"/>
    <cellStyle name="Normal 3 2 2 2 3 2" xfId="375" xr:uid="{00000000-0005-0000-0000-0000D9040000}"/>
    <cellStyle name="Normal 3 2 2 2 3 2 2" xfId="376" xr:uid="{00000000-0005-0000-0000-0000DA040000}"/>
    <cellStyle name="Normal 3 2 2 2 3 2 2 2" xfId="1522" xr:uid="{00000000-0005-0000-0000-0000DB040000}"/>
    <cellStyle name="Normal 3 2 2 2 3 2 2 2 2" xfId="3027" xr:uid="{00000000-0005-0000-0000-0000DC040000}"/>
    <cellStyle name="Normal 3 2 2 2 3 2 2 3" xfId="2274" xr:uid="{00000000-0005-0000-0000-0000DD040000}"/>
    <cellStyle name="Normal 3 2 2 2 3 2 3" xfId="1521" xr:uid="{00000000-0005-0000-0000-0000DE040000}"/>
    <cellStyle name="Normal 3 2 2 2 3 2 3 2" xfId="3026" xr:uid="{00000000-0005-0000-0000-0000DF040000}"/>
    <cellStyle name="Normal 3 2 2 2 3 2 4" xfId="2273" xr:uid="{00000000-0005-0000-0000-0000E0040000}"/>
    <cellStyle name="Normal 3 2 2 2 3 3" xfId="377" xr:uid="{00000000-0005-0000-0000-0000E1040000}"/>
    <cellStyle name="Normal 3 2 2 2 3 3 2" xfId="378" xr:uid="{00000000-0005-0000-0000-0000E2040000}"/>
    <cellStyle name="Normal 3 2 2 2 3 3 2 2" xfId="1524" xr:uid="{00000000-0005-0000-0000-0000E3040000}"/>
    <cellStyle name="Normal 3 2 2 2 3 3 2 2 2" xfId="3029" xr:uid="{00000000-0005-0000-0000-0000E4040000}"/>
    <cellStyle name="Normal 3 2 2 2 3 3 2 3" xfId="2276" xr:uid="{00000000-0005-0000-0000-0000E5040000}"/>
    <cellStyle name="Normal 3 2 2 2 3 3 3" xfId="1523" xr:uid="{00000000-0005-0000-0000-0000E6040000}"/>
    <cellStyle name="Normal 3 2 2 2 3 3 3 2" xfId="3028" xr:uid="{00000000-0005-0000-0000-0000E7040000}"/>
    <cellStyle name="Normal 3 2 2 2 3 3 4" xfId="2275" xr:uid="{00000000-0005-0000-0000-0000E8040000}"/>
    <cellStyle name="Normal 3 2 2 2 3 4" xfId="379" xr:uid="{00000000-0005-0000-0000-0000E9040000}"/>
    <cellStyle name="Normal 3 2 2 2 3 4 2" xfId="1525" xr:uid="{00000000-0005-0000-0000-0000EA040000}"/>
    <cellStyle name="Normal 3 2 2 2 3 4 2 2" xfId="3030" xr:uid="{00000000-0005-0000-0000-0000EB040000}"/>
    <cellStyle name="Normal 3 2 2 2 3 4 3" xfId="2277" xr:uid="{00000000-0005-0000-0000-0000EC040000}"/>
    <cellStyle name="Normal 3 2 2 2 3 5" xfId="1520" xr:uid="{00000000-0005-0000-0000-0000ED040000}"/>
    <cellStyle name="Normal 3 2 2 2 3 5 2" xfId="3025" xr:uid="{00000000-0005-0000-0000-0000EE040000}"/>
    <cellStyle name="Normal 3 2 2 2 3 6" xfId="2272" xr:uid="{00000000-0005-0000-0000-0000EF040000}"/>
    <cellStyle name="Normal 3 2 2 2 3_AB Group Basel III" xfId="380" xr:uid="{00000000-0005-0000-0000-0000F0040000}"/>
    <cellStyle name="Normal 3 2 2 2 4" xfId="381" xr:uid="{00000000-0005-0000-0000-0000F1040000}"/>
    <cellStyle name="Normal 3 2 2 2 4 2" xfId="382" xr:uid="{00000000-0005-0000-0000-0000F2040000}"/>
    <cellStyle name="Normal 3 2 2 2 4 2 2" xfId="1527" xr:uid="{00000000-0005-0000-0000-0000F3040000}"/>
    <cellStyle name="Normal 3 2 2 2 4 2 2 2" xfId="3032" xr:uid="{00000000-0005-0000-0000-0000F4040000}"/>
    <cellStyle name="Normal 3 2 2 2 4 2 3" xfId="2279" xr:uid="{00000000-0005-0000-0000-0000F5040000}"/>
    <cellStyle name="Normal 3 2 2 2 4 3" xfId="1526" xr:uid="{00000000-0005-0000-0000-0000F6040000}"/>
    <cellStyle name="Normal 3 2 2 2 4 3 2" xfId="3031" xr:uid="{00000000-0005-0000-0000-0000F7040000}"/>
    <cellStyle name="Normal 3 2 2 2 4 4" xfId="2278" xr:uid="{00000000-0005-0000-0000-0000F8040000}"/>
    <cellStyle name="Normal 3 2 2 2 5" xfId="383" xr:uid="{00000000-0005-0000-0000-0000F9040000}"/>
    <cellStyle name="Normal 3 2 2 2 5 2" xfId="384" xr:uid="{00000000-0005-0000-0000-0000FA040000}"/>
    <cellStyle name="Normal 3 2 2 2 5 2 2" xfId="1529" xr:uid="{00000000-0005-0000-0000-0000FB040000}"/>
    <cellStyle name="Normal 3 2 2 2 5 2 2 2" xfId="3034" xr:uid="{00000000-0005-0000-0000-0000FC040000}"/>
    <cellStyle name="Normal 3 2 2 2 5 2 3" xfId="2281" xr:uid="{00000000-0005-0000-0000-0000FD040000}"/>
    <cellStyle name="Normal 3 2 2 2 5 3" xfId="1528" xr:uid="{00000000-0005-0000-0000-0000FE040000}"/>
    <cellStyle name="Normal 3 2 2 2 5 3 2" xfId="3033" xr:uid="{00000000-0005-0000-0000-0000FF040000}"/>
    <cellStyle name="Normal 3 2 2 2 5 4" xfId="2280" xr:uid="{00000000-0005-0000-0000-000000050000}"/>
    <cellStyle name="Normal 3 2 2 2 6" xfId="385" xr:uid="{00000000-0005-0000-0000-000001050000}"/>
    <cellStyle name="Normal 3 2 2 2 6 2" xfId="1530" xr:uid="{00000000-0005-0000-0000-000002050000}"/>
    <cellStyle name="Normal 3 2 2 2 6 2 2" xfId="3035" xr:uid="{00000000-0005-0000-0000-000003050000}"/>
    <cellStyle name="Normal 3 2 2 2 6 3" xfId="2282" xr:uid="{00000000-0005-0000-0000-000004050000}"/>
    <cellStyle name="Normal 3 2 2 2 7" xfId="386" xr:uid="{00000000-0005-0000-0000-000005050000}"/>
    <cellStyle name="Normal 3 2 2 2 7 2" xfId="1531" xr:uid="{00000000-0005-0000-0000-000006050000}"/>
    <cellStyle name="Normal 3 2 2 2 7 2 2" xfId="3036" xr:uid="{00000000-0005-0000-0000-000007050000}"/>
    <cellStyle name="Normal 3 2 2 2 7 3" xfId="2283" xr:uid="{00000000-0005-0000-0000-000008050000}"/>
    <cellStyle name="Normal 3 2 2 2 8" xfId="1513" xr:uid="{00000000-0005-0000-0000-000009050000}"/>
    <cellStyle name="Normal 3 2 2 2 8 2" xfId="3018" xr:uid="{00000000-0005-0000-0000-00000A050000}"/>
    <cellStyle name="Normal 3 2 2 2 9" xfId="2265" xr:uid="{00000000-0005-0000-0000-00000B050000}"/>
    <cellStyle name="Normal 3 2 2 2_AB Group Basel III" xfId="387" xr:uid="{00000000-0005-0000-0000-00000C050000}"/>
    <cellStyle name="Normal 3 2 2 3" xfId="388" xr:uid="{00000000-0005-0000-0000-00000D050000}"/>
    <cellStyle name="Normal 3 2 2 3 2" xfId="389" xr:uid="{00000000-0005-0000-0000-00000E050000}"/>
    <cellStyle name="Normal 3 2 2 3 2 2" xfId="390" xr:uid="{00000000-0005-0000-0000-00000F050000}"/>
    <cellStyle name="Normal 3 2 2 3 2 2 2" xfId="1534" xr:uid="{00000000-0005-0000-0000-000010050000}"/>
    <cellStyle name="Normal 3 2 2 3 2 2 2 2" xfId="3039" xr:uid="{00000000-0005-0000-0000-000011050000}"/>
    <cellStyle name="Normal 3 2 2 3 2 2 3" xfId="2286" xr:uid="{00000000-0005-0000-0000-000012050000}"/>
    <cellStyle name="Normal 3 2 2 3 2 3" xfId="1533" xr:uid="{00000000-0005-0000-0000-000013050000}"/>
    <cellStyle name="Normal 3 2 2 3 2 3 2" xfId="3038" xr:uid="{00000000-0005-0000-0000-000014050000}"/>
    <cellStyle name="Normal 3 2 2 3 2 4" xfId="2285" xr:uid="{00000000-0005-0000-0000-000015050000}"/>
    <cellStyle name="Normal 3 2 2 3 3" xfId="391" xr:uid="{00000000-0005-0000-0000-000016050000}"/>
    <cellStyle name="Normal 3 2 2 3 3 2" xfId="392" xr:uid="{00000000-0005-0000-0000-000017050000}"/>
    <cellStyle name="Normal 3 2 2 3 3 2 2" xfId="1536" xr:uid="{00000000-0005-0000-0000-000018050000}"/>
    <cellStyle name="Normal 3 2 2 3 3 2 2 2" xfId="3041" xr:uid="{00000000-0005-0000-0000-000019050000}"/>
    <cellStyle name="Normal 3 2 2 3 3 2 3" xfId="2288" xr:uid="{00000000-0005-0000-0000-00001A050000}"/>
    <cellStyle name="Normal 3 2 2 3 3 3" xfId="1535" xr:uid="{00000000-0005-0000-0000-00001B050000}"/>
    <cellStyle name="Normal 3 2 2 3 3 3 2" xfId="3040" xr:uid="{00000000-0005-0000-0000-00001C050000}"/>
    <cellStyle name="Normal 3 2 2 3 3 4" xfId="2287" xr:uid="{00000000-0005-0000-0000-00001D050000}"/>
    <cellStyle name="Normal 3 2 2 3 4" xfId="393" xr:uid="{00000000-0005-0000-0000-00001E050000}"/>
    <cellStyle name="Normal 3 2 2 3 4 2" xfId="1537" xr:uid="{00000000-0005-0000-0000-00001F050000}"/>
    <cellStyle name="Normal 3 2 2 3 4 2 2" xfId="3042" xr:uid="{00000000-0005-0000-0000-000020050000}"/>
    <cellStyle name="Normal 3 2 2 3 4 3" xfId="2289" xr:uid="{00000000-0005-0000-0000-000021050000}"/>
    <cellStyle name="Normal 3 2 2 3 5" xfId="1532" xr:uid="{00000000-0005-0000-0000-000022050000}"/>
    <cellStyle name="Normal 3 2 2 3 5 2" xfId="3037" xr:uid="{00000000-0005-0000-0000-000023050000}"/>
    <cellStyle name="Normal 3 2 2 3 6" xfId="2284" xr:uid="{00000000-0005-0000-0000-000024050000}"/>
    <cellStyle name="Normal 3 2 2 3_AB Group Basel III" xfId="394" xr:uid="{00000000-0005-0000-0000-000025050000}"/>
    <cellStyle name="Normal 3 2 2 4" xfId="395" xr:uid="{00000000-0005-0000-0000-000026050000}"/>
    <cellStyle name="Normal 3 2 2 4 2" xfId="396" xr:uid="{00000000-0005-0000-0000-000027050000}"/>
    <cellStyle name="Normal 3 2 2 4 2 2" xfId="397" xr:uid="{00000000-0005-0000-0000-000028050000}"/>
    <cellStyle name="Normal 3 2 2 4 2 2 2" xfId="1540" xr:uid="{00000000-0005-0000-0000-000029050000}"/>
    <cellStyle name="Normal 3 2 2 4 2 2 2 2" xfId="3045" xr:uid="{00000000-0005-0000-0000-00002A050000}"/>
    <cellStyle name="Normal 3 2 2 4 2 2 3" xfId="2292" xr:uid="{00000000-0005-0000-0000-00002B050000}"/>
    <cellStyle name="Normal 3 2 2 4 2 3" xfId="1539" xr:uid="{00000000-0005-0000-0000-00002C050000}"/>
    <cellStyle name="Normal 3 2 2 4 2 3 2" xfId="3044" xr:uid="{00000000-0005-0000-0000-00002D050000}"/>
    <cellStyle name="Normal 3 2 2 4 2 4" xfId="2291" xr:uid="{00000000-0005-0000-0000-00002E050000}"/>
    <cellStyle name="Normal 3 2 2 4 3" xfId="398" xr:uid="{00000000-0005-0000-0000-00002F050000}"/>
    <cellStyle name="Normal 3 2 2 4 3 2" xfId="399" xr:uid="{00000000-0005-0000-0000-000030050000}"/>
    <cellStyle name="Normal 3 2 2 4 3 2 2" xfId="1542" xr:uid="{00000000-0005-0000-0000-000031050000}"/>
    <cellStyle name="Normal 3 2 2 4 3 2 2 2" xfId="3047" xr:uid="{00000000-0005-0000-0000-000032050000}"/>
    <cellStyle name="Normal 3 2 2 4 3 2 3" xfId="2294" xr:uid="{00000000-0005-0000-0000-000033050000}"/>
    <cellStyle name="Normal 3 2 2 4 3 3" xfId="1541" xr:uid="{00000000-0005-0000-0000-000034050000}"/>
    <cellStyle name="Normal 3 2 2 4 3 3 2" xfId="3046" xr:uid="{00000000-0005-0000-0000-000035050000}"/>
    <cellStyle name="Normal 3 2 2 4 3 4" xfId="2293" xr:uid="{00000000-0005-0000-0000-000036050000}"/>
    <cellStyle name="Normal 3 2 2 4 4" xfId="400" xr:uid="{00000000-0005-0000-0000-000037050000}"/>
    <cellStyle name="Normal 3 2 2 4 4 2" xfId="1543" xr:uid="{00000000-0005-0000-0000-000038050000}"/>
    <cellStyle name="Normal 3 2 2 4 4 2 2" xfId="3048" xr:uid="{00000000-0005-0000-0000-000039050000}"/>
    <cellStyle name="Normal 3 2 2 4 4 3" xfId="2295" xr:uid="{00000000-0005-0000-0000-00003A050000}"/>
    <cellStyle name="Normal 3 2 2 4 5" xfId="1538" xr:uid="{00000000-0005-0000-0000-00003B050000}"/>
    <cellStyle name="Normal 3 2 2 4 5 2" xfId="3043" xr:uid="{00000000-0005-0000-0000-00003C050000}"/>
    <cellStyle name="Normal 3 2 2 4 6" xfId="2290" xr:uid="{00000000-0005-0000-0000-00003D050000}"/>
    <cellStyle name="Normal 3 2 2 4_AB Group Basel III" xfId="401" xr:uid="{00000000-0005-0000-0000-00003E050000}"/>
    <cellStyle name="Normal 3 2 2 5" xfId="402" xr:uid="{00000000-0005-0000-0000-00003F050000}"/>
    <cellStyle name="Normal 3 2 2 5 2" xfId="403" xr:uid="{00000000-0005-0000-0000-000040050000}"/>
    <cellStyle name="Normal 3 2 2 5 2 2" xfId="1545" xr:uid="{00000000-0005-0000-0000-000041050000}"/>
    <cellStyle name="Normal 3 2 2 5 2 2 2" xfId="3050" xr:uid="{00000000-0005-0000-0000-000042050000}"/>
    <cellStyle name="Normal 3 2 2 5 2 3" xfId="2297" xr:uid="{00000000-0005-0000-0000-000043050000}"/>
    <cellStyle name="Normal 3 2 2 5 3" xfId="1544" xr:uid="{00000000-0005-0000-0000-000044050000}"/>
    <cellStyle name="Normal 3 2 2 5 3 2" xfId="3049" xr:uid="{00000000-0005-0000-0000-000045050000}"/>
    <cellStyle name="Normal 3 2 2 5 4" xfId="2296" xr:uid="{00000000-0005-0000-0000-000046050000}"/>
    <cellStyle name="Normal 3 2 2 6" xfId="404" xr:uid="{00000000-0005-0000-0000-000047050000}"/>
    <cellStyle name="Normal 3 2 2 6 2" xfId="405" xr:uid="{00000000-0005-0000-0000-000048050000}"/>
    <cellStyle name="Normal 3 2 2 6 2 2" xfId="1547" xr:uid="{00000000-0005-0000-0000-000049050000}"/>
    <cellStyle name="Normal 3 2 2 6 2 2 2" xfId="3052" xr:uid="{00000000-0005-0000-0000-00004A050000}"/>
    <cellStyle name="Normal 3 2 2 6 2 3" xfId="2299" xr:uid="{00000000-0005-0000-0000-00004B050000}"/>
    <cellStyle name="Normal 3 2 2 6 3" xfId="1546" xr:uid="{00000000-0005-0000-0000-00004C050000}"/>
    <cellStyle name="Normal 3 2 2 6 3 2" xfId="3051" xr:uid="{00000000-0005-0000-0000-00004D050000}"/>
    <cellStyle name="Normal 3 2 2 6 4" xfId="2298" xr:uid="{00000000-0005-0000-0000-00004E050000}"/>
    <cellStyle name="Normal 3 2 2 7" xfId="406" xr:uid="{00000000-0005-0000-0000-00004F050000}"/>
    <cellStyle name="Normal 3 2 2 7 2" xfId="1548" xr:uid="{00000000-0005-0000-0000-000050050000}"/>
    <cellStyle name="Normal 3 2 2 7 2 2" xfId="3053" xr:uid="{00000000-0005-0000-0000-000051050000}"/>
    <cellStyle name="Normal 3 2 2 7 3" xfId="2300" xr:uid="{00000000-0005-0000-0000-000052050000}"/>
    <cellStyle name="Normal 3 2 2 8" xfId="407" xr:uid="{00000000-0005-0000-0000-000053050000}"/>
    <cellStyle name="Normal 3 2 2 8 2" xfId="1549" xr:uid="{00000000-0005-0000-0000-000054050000}"/>
    <cellStyle name="Normal 3 2 2 8 2 2" xfId="3054" xr:uid="{00000000-0005-0000-0000-000055050000}"/>
    <cellStyle name="Normal 3 2 2 8 3" xfId="2301" xr:uid="{00000000-0005-0000-0000-000056050000}"/>
    <cellStyle name="Normal 3 2 2 9" xfId="1512" xr:uid="{00000000-0005-0000-0000-000057050000}"/>
    <cellStyle name="Normal 3 2 2 9 2" xfId="3017" xr:uid="{00000000-0005-0000-0000-000058050000}"/>
    <cellStyle name="Normal 3 2 2_AB Group Basel III" xfId="408" xr:uid="{00000000-0005-0000-0000-000059050000}"/>
    <cellStyle name="Normal 3 2 3" xfId="409" xr:uid="{00000000-0005-0000-0000-00005A050000}"/>
    <cellStyle name="Normal 3 2 3 10" xfId="2302" xr:uid="{00000000-0005-0000-0000-00005B050000}"/>
    <cellStyle name="Normal 3 2 3 2" xfId="410" xr:uid="{00000000-0005-0000-0000-00005C050000}"/>
    <cellStyle name="Normal 3 2 3 2 2" xfId="411" xr:uid="{00000000-0005-0000-0000-00005D050000}"/>
    <cellStyle name="Normal 3 2 3 2 2 2" xfId="412" xr:uid="{00000000-0005-0000-0000-00005E050000}"/>
    <cellStyle name="Normal 3 2 3 2 2 2 2" xfId="413" xr:uid="{00000000-0005-0000-0000-00005F050000}"/>
    <cellStyle name="Normal 3 2 3 2 2 2 2 2" xfId="1554" xr:uid="{00000000-0005-0000-0000-000060050000}"/>
    <cellStyle name="Normal 3 2 3 2 2 2 2 2 2" xfId="3059" xr:uid="{00000000-0005-0000-0000-000061050000}"/>
    <cellStyle name="Normal 3 2 3 2 2 2 2 3" xfId="2306" xr:uid="{00000000-0005-0000-0000-000062050000}"/>
    <cellStyle name="Normal 3 2 3 2 2 2 3" xfId="1553" xr:uid="{00000000-0005-0000-0000-000063050000}"/>
    <cellStyle name="Normal 3 2 3 2 2 2 3 2" xfId="3058" xr:uid="{00000000-0005-0000-0000-000064050000}"/>
    <cellStyle name="Normal 3 2 3 2 2 2 4" xfId="2305" xr:uid="{00000000-0005-0000-0000-000065050000}"/>
    <cellStyle name="Normal 3 2 3 2 2 3" xfId="414" xr:uid="{00000000-0005-0000-0000-000066050000}"/>
    <cellStyle name="Normal 3 2 3 2 2 3 2" xfId="415" xr:uid="{00000000-0005-0000-0000-000067050000}"/>
    <cellStyle name="Normal 3 2 3 2 2 3 2 2" xfId="1556" xr:uid="{00000000-0005-0000-0000-000068050000}"/>
    <cellStyle name="Normal 3 2 3 2 2 3 2 2 2" xfId="3061" xr:uid="{00000000-0005-0000-0000-000069050000}"/>
    <cellStyle name="Normal 3 2 3 2 2 3 2 3" xfId="2308" xr:uid="{00000000-0005-0000-0000-00006A050000}"/>
    <cellStyle name="Normal 3 2 3 2 2 3 3" xfId="1555" xr:uid="{00000000-0005-0000-0000-00006B050000}"/>
    <cellStyle name="Normal 3 2 3 2 2 3 3 2" xfId="3060" xr:uid="{00000000-0005-0000-0000-00006C050000}"/>
    <cellStyle name="Normal 3 2 3 2 2 3 4" xfId="2307" xr:uid="{00000000-0005-0000-0000-00006D050000}"/>
    <cellStyle name="Normal 3 2 3 2 2 4" xfId="416" xr:uid="{00000000-0005-0000-0000-00006E050000}"/>
    <cellStyle name="Normal 3 2 3 2 2 4 2" xfId="1557" xr:uid="{00000000-0005-0000-0000-00006F050000}"/>
    <cellStyle name="Normal 3 2 3 2 2 4 2 2" xfId="3062" xr:uid="{00000000-0005-0000-0000-000070050000}"/>
    <cellStyle name="Normal 3 2 3 2 2 4 3" xfId="2309" xr:uid="{00000000-0005-0000-0000-000071050000}"/>
    <cellStyle name="Normal 3 2 3 2 2 5" xfId="1552" xr:uid="{00000000-0005-0000-0000-000072050000}"/>
    <cellStyle name="Normal 3 2 3 2 2 5 2" xfId="3057" xr:uid="{00000000-0005-0000-0000-000073050000}"/>
    <cellStyle name="Normal 3 2 3 2 2 6" xfId="2304" xr:uid="{00000000-0005-0000-0000-000074050000}"/>
    <cellStyle name="Normal 3 2 3 2 2_AB Group Basel III" xfId="417" xr:uid="{00000000-0005-0000-0000-000075050000}"/>
    <cellStyle name="Normal 3 2 3 2 3" xfId="418" xr:uid="{00000000-0005-0000-0000-000076050000}"/>
    <cellStyle name="Normal 3 2 3 2 3 2" xfId="419" xr:uid="{00000000-0005-0000-0000-000077050000}"/>
    <cellStyle name="Normal 3 2 3 2 3 2 2" xfId="420" xr:uid="{00000000-0005-0000-0000-000078050000}"/>
    <cellStyle name="Normal 3 2 3 2 3 2 2 2" xfId="1560" xr:uid="{00000000-0005-0000-0000-000079050000}"/>
    <cellStyle name="Normal 3 2 3 2 3 2 2 2 2" xfId="3065" xr:uid="{00000000-0005-0000-0000-00007A050000}"/>
    <cellStyle name="Normal 3 2 3 2 3 2 2 3" xfId="2312" xr:uid="{00000000-0005-0000-0000-00007B050000}"/>
    <cellStyle name="Normal 3 2 3 2 3 2 3" xfId="1559" xr:uid="{00000000-0005-0000-0000-00007C050000}"/>
    <cellStyle name="Normal 3 2 3 2 3 2 3 2" xfId="3064" xr:uid="{00000000-0005-0000-0000-00007D050000}"/>
    <cellStyle name="Normal 3 2 3 2 3 2 4" xfId="2311" xr:uid="{00000000-0005-0000-0000-00007E050000}"/>
    <cellStyle name="Normal 3 2 3 2 3 3" xfId="421" xr:uid="{00000000-0005-0000-0000-00007F050000}"/>
    <cellStyle name="Normal 3 2 3 2 3 3 2" xfId="422" xr:uid="{00000000-0005-0000-0000-000080050000}"/>
    <cellStyle name="Normal 3 2 3 2 3 3 2 2" xfId="1562" xr:uid="{00000000-0005-0000-0000-000081050000}"/>
    <cellStyle name="Normal 3 2 3 2 3 3 2 2 2" xfId="3067" xr:uid="{00000000-0005-0000-0000-000082050000}"/>
    <cellStyle name="Normal 3 2 3 2 3 3 2 3" xfId="2314" xr:uid="{00000000-0005-0000-0000-000083050000}"/>
    <cellStyle name="Normal 3 2 3 2 3 3 3" xfId="1561" xr:uid="{00000000-0005-0000-0000-000084050000}"/>
    <cellStyle name="Normal 3 2 3 2 3 3 3 2" xfId="3066" xr:uid="{00000000-0005-0000-0000-000085050000}"/>
    <cellStyle name="Normal 3 2 3 2 3 3 4" xfId="2313" xr:uid="{00000000-0005-0000-0000-000086050000}"/>
    <cellStyle name="Normal 3 2 3 2 3 4" xfId="423" xr:uid="{00000000-0005-0000-0000-000087050000}"/>
    <cellStyle name="Normal 3 2 3 2 3 4 2" xfId="1563" xr:uid="{00000000-0005-0000-0000-000088050000}"/>
    <cellStyle name="Normal 3 2 3 2 3 4 2 2" xfId="3068" xr:uid="{00000000-0005-0000-0000-000089050000}"/>
    <cellStyle name="Normal 3 2 3 2 3 4 3" xfId="2315" xr:uid="{00000000-0005-0000-0000-00008A050000}"/>
    <cellStyle name="Normal 3 2 3 2 3 5" xfId="1558" xr:uid="{00000000-0005-0000-0000-00008B050000}"/>
    <cellStyle name="Normal 3 2 3 2 3 5 2" xfId="3063" xr:uid="{00000000-0005-0000-0000-00008C050000}"/>
    <cellStyle name="Normal 3 2 3 2 3 6" xfId="2310" xr:uid="{00000000-0005-0000-0000-00008D050000}"/>
    <cellStyle name="Normal 3 2 3 2 3_AB Group Basel III" xfId="424" xr:uid="{00000000-0005-0000-0000-00008E050000}"/>
    <cellStyle name="Normal 3 2 3 2 4" xfId="425" xr:uid="{00000000-0005-0000-0000-00008F050000}"/>
    <cellStyle name="Normal 3 2 3 2 4 2" xfId="426" xr:uid="{00000000-0005-0000-0000-000090050000}"/>
    <cellStyle name="Normal 3 2 3 2 4 2 2" xfId="1565" xr:uid="{00000000-0005-0000-0000-000091050000}"/>
    <cellStyle name="Normal 3 2 3 2 4 2 2 2" xfId="3070" xr:uid="{00000000-0005-0000-0000-000092050000}"/>
    <cellStyle name="Normal 3 2 3 2 4 2 3" xfId="2317" xr:uid="{00000000-0005-0000-0000-000093050000}"/>
    <cellStyle name="Normal 3 2 3 2 4 3" xfId="1564" xr:uid="{00000000-0005-0000-0000-000094050000}"/>
    <cellStyle name="Normal 3 2 3 2 4 3 2" xfId="3069" xr:uid="{00000000-0005-0000-0000-000095050000}"/>
    <cellStyle name="Normal 3 2 3 2 4 4" xfId="2316" xr:uid="{00000000-0005-0000-0000-000096050000}"/>
    <cellStyle name="Normal 3 2 3 2 5" xfId="427" xr:uid="{00000000-0005-0000-0000-000097050000}"/>
    <cellStyle name="Normal 3 2 3 2 5 2" xfId="428" xr:uid="{00000000-0005-0000-0000-000098050000}"/>
    <cellStyle name="Normal 3 2 3 2 5 2 2" xfId="1567" xr:uid="{00000000-0005-0000-0000-000099050000}"/>
    <cellStyle name="Normal 3 2 3 2 5 2 2 2" xfId="3072" xr:uid="{00000000-0005-0000-0000-00009A050000}"/>
    <cellStyle name="Normal 3 2 3 2 5 2 3" xfId="2319" xr:uid="{00000000-0005-0000-0000-00009B050000}"/>
    <cellStyle name="Normal 3 2 3 2 5 3" xfId="1566" xr:uid="{00000000-0005-0000-0000-00009C050000}"/>
    <cellStyle name="Normal 3 2 3 2 5 3 2" xfId="3071" xr:uid="{00000000-0005-0000-0000-00009D050000}"/>
    <cellStyle name="Normal 3 2 3 2 5 4" xfId="2318" xr:uid="{00000000-0005-0000-0000-00009E050000}"/>
    <cellStyle name="Normal 3 2 3 2 6" xfId="429" xr:uid="{00000000-0005-0000-0000-00009F050000}"/>
    <cellStyle name="Normal 3 2 3 2 6 2" xfId="1568" xr:uid="{00000000-0005-0000-0000-0000A0050000}"/>
    <cellStyle name="Normal 3 2 3 2 6 2 2" xfId="3073" xr:uid="{00000000-0005-0000-0000-0000A1050000}"/>
    <cellStyle name="Normal 3 2 3 2 6 3" xfId="2320" xr:uid="{00000000-0005-0000-0000-0000A2050000}"/>
    <cellStyle name="Normal 3 2 3 2 7" xfId="430" xr:uid="{00000000-0005-0000-0000-0000A3050000}"/>
    <cellStyle name="Normal 3 2 3 2 7 2" xfId="1569" xr:uid="{00000000-0005-0000-0000-0000A4050000}"/>
    <cellStyle name="Normal 3 2 3 2 7 2 2" xfId="3074" xr:uid="{00000000-0005-0000-0000-0000A5050000}"/>
    <cellStyle name="Normal 3 2 3 2 7 3" xfId="2321" xr:uid="{00000000-0005-0000-0000-0000A6050000}"/>
    <cellStyle name="Normal 3 2 3 2 8" xfId="1551" xr:uid="{00000000-0005-0000-0000-0000A7050000}"/>
    <cellStyle name="Normal 3 2 3 2 8 2" xfId="3056" xr:uid="{00000000-0005-0000-0000-0000A8050000}"/>
    <cellStyle name="Normal 3 2 3 2 9" xfId="2303" xr:uid="{00000000-0005-0000-0000-0000A9050000}"/>
    <cellStyle name="Normal 3 2 3 2_AB Group Basel III" xfId="431" xr:uid="{00000000-0005-0000-0000-0000AA050000}"/>
    <cellStyle name="Normal 3 2 3 3" xfId="432" xr:uid="{00000000-0005-0000-0000-0000AB050000}"/>
    <cellStyle name="Normal 3 2 3 3 2" xfId="433" xr:uid="{00000000-0005-0000-0000-0000AC050000}"/>
    <cellStyle name="Normal 3 2 3 3 2 2" xfId="434" xr:uid="{00000000-0005-0000-0000-0000AD050000}"/>
    <cellStyle name="Normal 3 2 3 3 2 2 2" xfId="1572" xr:uid="{00000000-0005-0000-0000-0000AE050000}"/>
    <cellStyle name="Normal 3 2 3 3 2 2 2 2" xfId="3077" xr:uid="{00000000-0005-0000-0000-0000AF050000}"/>
    <cellStyle name="Normal 3 2 3 3 2 2 3" xfId="2324" xr:uid="{00000000-0005-0000-0000-0000B0050000}"/>
    <cellStyle name="Normal 3 2 3 3 2 3" xfId="1571" xr:uid="{00000000-0005-0000-0000-0000B1050000}"/>
    <cellStyle name="Normal 3 2 3 3 2 3 2" xfId="3076" xr:uid="{00000000-0005-0000-0000-0000B2050000}"/>
    <cellStyle name="Normal 3 2 3 3 2 4" xfId="2323" xr:uid="{00000000-0005-0000-0000-0000B3050000}"/>
    <cellStyle name="Normal 3 2 3 3 3" xfId="435" xr:uid="{00000000-0005-0000-0000-0000B4050000}"/>
    <cellStyle name="Normal 3 2 3 3 3 2" xfId="436" xr:uid="{00000000-0005-0000-0000-0000B5050000}"/>
    <cellStyle name="Normal 3 2 3 3 3 2 2" xfId="1574" xr:uid="{00000000-0005-0000-0000-0000B6050000}"/>
    <cellStyle name="Normal 3 2 3 3 3 2 2 2" xfId="3079" xr:uid="{00000000-0005-0000-0000-0000B7050000}"/>
    <cellStyle name="Normal 3 2 3 3 3 2 3" xfId="2326" xr:uid="{00000000-0005-0000-0000-0000B8050000}"/>
    <cellStyle name="Normal 3 2 3 3 3 3" xfId="1573" xr:uid="{00000000-0005-0000-0000-0000B9050000}"/>
    <cellStyle name="Normal 3 2 3 3 3 3 2" xfId="3078" xr:uid="{00000000-0005-0000-0000-0000BA050000}"/>
    <cellStyle name="Normal 3 2 3 3 3 4" xfId="2325" xr:uid="{00000000-0005-0000-0000-0000BB050000}"/>
    <cellStyle name="Normal 3 2 3 3 4" xfId="437" xr:uid="{00000000-0005-0000-0000-0000BC050000}"/>
    <cellStyle name="Normal 3 2 3 3 4 2" xfId="1575" xr:uid="{00000000-0005-0000-0000-0000BD050000}"/>
    <cellStyle name="Normal 3 2 3 3 4 2 2" xfId="3080" xr:uid="{00000000-0005-0000-0000-0000BE050000}"/>
    <cellStyle name="Normal 3 2 3 3 4 3" xfId="2327" xr:uid="{00000000-0005-0000-0000-0000BF050000}"/>
    <cellStyle name="Normal 3 2 3 3 5" xfId="1570" xr:uid="{00000000-0005-0000-0000-0000C0050000}"/>
    <cellStyle name="Normal 3 2 3 3 5 2" xfId="3075" xr:uid="{00000000-0005-0000-0000-0000C1050000}"/>
    <cellStyle name="Normal 3 2 3 3 6" xfId="2322" xr:uid="{00000000-0005-0000-0000-0000C2050000}"/>
    <cellStyle name="Normal 3 2 3 3_AB Group Basel III" xfId="438" xr:uid="{00000000-0005-0000-0000-0000C3050000}"/>
    <cellStyle name="Normal 3 2 3 4" xfId="439" xr:uid="{00000000-0005-0000-0000-0000C4050000}"/>
    <cellStyle name="Normal 3 2 3 4 2" xfId="440" xr:uid="{00000000-0005-0000-0000-0000C5050000}"/>
    <cellStyle name="Normal 3 2 3 4 2 2" xfId="441" xr:uid="{00000000-0005-0000-0000-0000C6050000}"/>
    <cellStyle name="Normal 3 2 3 4 2 2 2" xfId="1578" xr:uid="{00000000-0005-0000-0000-0000C7050000}"/>
    <cellStyle name="Normal 3 2 3 4 2 2 2 2" xfId="3083" xr:uid="{00000000-0005-0000-0000-0000C8050000}"/>
    <cellStyle name="Normal 3 2 3 4 2 2 3" xfId="2330" xr:uid="{00000000-0005-0000-0000-0000C9050000}"/>
    <cellStyle name="Normal 3 2 3 4 2 3" xfId="1577" xr:uid="{00000000-0005-0000-0000-0000CA050000}"/>
    <cellStyle name="Normal 3 2 3 4 2 3 2" xfId="3082" xr:uid="{00000000-0005-0000-0000-0000CB050000}"/>
    <cellStyle name="Normal 3 2 3 4 2 4" xfId="2329" xr:uid="{00000000-0005-0000-0000-0000CC050000}"/>
    <cellStyle name="Normal 3 2 3 4 3" xfId="442" xr:uid="{00000000-0005-0000-0000-0000CD050000}"/>
    <cellStyle name="Normal 3 2 3 4 3 2" xfId="443" xr:uid="{00000000-0005-0000-0000-0000CE050000}"/>
    <cellStyle name="Normal 3 2 3 4 3 2 2" xfId="1580" xr:uid="{00000000-0005-0000-0000-0000CF050000}"/>
    <cellStyle name="Normal 3 2 3 4 3 2 2 2" xfId="3085" xr:uid="{00000000-0005-0000-0000-0000D0050000}"/>
    <cellStyle name="Normal 3 2 3 4 3 2 3" xfId="2332" xr:uid="{00000000-0005-0000-0000-0000D1050000}"/>
    <cellStyle name="Normal 3 2 3 4 3 3" xfId="1579" xr:uid="{00000000-0005-0000-0000-0000D2050000}"/>
    <cellStyle name="Normal 3 2 3 4 3 3 2" xfId="3084" xr:uid="{00000000-0005-0000-0000-0000D3050000}"/>
    <cellStyle name="Normal 3 2 3 4 3 4" xfId="2331" xr:uid="{00000000-0005-0000-0000-0000D4050000}"/>
    <cellStyle name="Normal 3 2 3 4 4" xfId="444" xr:uid="{00000000-0005-0000-0000-0000D5050000}"/>
    <cellStyle name="Normal 3 2 3 4 4 2" xfId="1581" xr:uid="{00000000-0005-0000-0000-0000D6050000}"/>
    <cellStyle name="Normal 3 2 3 4 4 2 2" xfId="3086" xr:uid="{00000000-0005-0000-0000-0000D7050000}"/>
    <cellStyle name="Normal 3 2 3 4 4 3" xfId="2333" xr:uid="{00000000-0005-0000-0000-0000D8050000}"/>
    <cellStyle name="Normal 3 2 3 4 5" xfId="1576" xr:uid="{00000000-0005-0000-0000-0000D9050000}"/>
    <cellStyle name="Normal 3 2 3 4 5 2" xfId="3081" xr:uid="{00000000-0005-0000-0000-0000DA050000}"/>
    <cellStyle name="Normal 3 2 3 4 6" xfId="2328" xr:uid="{00000000-0005-0000-0000-0000DB050000}"/>
    <cellStyle name="Normal 3 2 3 4_AB Group Basel III" xfId="445" xr:uid="{00000000-0005-0000-0000-0000DC050000}"/>
    <cellStyle name="Normal 3 2 3 5" xfId="446" xr:uid="{00000000-0005-0000-0000-0000DD050000}"/>
    <cellStyle name="Normal 3 2 3 5 2" xfId="447" xr:uid="{00000000-0005-0000-0000-0000DE050000}"/>
    <cellStyle name="Normal 3 2 3 5 2 2" xfId="1583" xr:uid="{00000000-0005-0000-0000-0000DF050000}"/>
    <cellStyle name="Normal 3 2 3 5 2 2 2" xfId="3088" xr:uid="{00000000-0005-0000-0000-0000E0050000}"/>
    <cellStyle name="Normal 3 2 3 5 2 3" xfId="2335" xr:uid="{00000000-0005-0000-0000-0000E1050000}"/>
    <cellStyle name="Normal 3 2 3 5 3" xfId="1582" xr:uid="{00000000-0005-0000-0000-0000E2050000}"/>
    <cellStyle name="Normal 3 2 3 5 3 2" xfId="3087" xr:uid="{00000000-0005-0000-0000-0000E3050000}"/>
    <cellStyle name="Normal 3 2 3 5 4" xfId="2334" xr:uid="{00000000-0005-0000-0000-0000E4050000}"/>
    <cellStyle name="Normal 3 2 3 6" xfId="448" xr:uid="{00000000-0005-0000-0000-0000E5050000}"/>
    <cellStyle name="Normal 3 2 3 6 2" xfId="449" xr:uid="{00000000-0005-0000-0000-0000E6050000}"/>
    <cellStyle name="Normal 3 2 3 6 2 2" xfId="1585" xr:uid="{00000000-0005-0000-0000-0000E7050000}"/>
    <cellStyle name="Normal 3 2 3 6 2 2 2" xfId="3090" xr:uid="{00000000-0005-0000-0000-0000E8050000}"/>
    <cellStyle name="Normal 3 2 3 6 2 3" xfId="2337" xr:uid="{00000000-0005-0000-0000-0000E9050000}"/>
    <cellStyle name="Normal 3 2 3 6 3" xfId="1584" xr:uid="{00000000-0005-0000-0000-0000EA050000}"/>
    <cellStyle name="Normal 3 2 3 6 3 2" xfId="3089" xr:uid="{00000000-0005-0000-0000-0000EB050000}"/>
    <cellStyle name="Normal 3 2 3 6 4" xfId="2336" xr:uid="{00000000-0005-0000-0000-0000EC050000}"/>
    <cellStyle name="Normal 3 2 3 7" xfId="450" xr:uid="{00000000-0005-0000-0000-0000ED050000}"/>
    <cellStyle name="Normal 3 2 3 7 2" xfId="1586" xr:uid="{00000000-0005-0000-0000-0000EE050000}"/>
    <cellStyle name="Normal 3 2 3 7 2 2" xfId="3091" xr:uid="{00000000-0005-0000-0000-0000EF050000}"/>
    <cellStyle name="Normal 3 2 3 7 3" xfId="2338" xr:uid="{00000000-0005-0000-0000-0000F0050000}"/>
    <cellStyle name="Normal 3 2 3 8" xfId="451" xr:uid="{00000000-0005-0000-0000-0000F1050000}"/>
    <cellStyle name="Normal 3 2 3 8 2" xfId="1587" xr:uid="{00000000-0005-0000-0000-0000F2050000}"/>
    <cellStyle name="Normal 3 2 3 8 2 2" xfId="3092" xr:uid="{00000000-0005-0000-0000-0000F3050000}"/>
    <cellStyle name="Normal 3 2 3 8 3" xfId="2339" xr:uid="{00000000-0005-0000-0000-0000F4050000}"/>
    <cellStyle name="Normal 3 2 3 9" xfId="1550" xr:uid="{00000000-0005-0000-0000-0000F5050000}"/>
    <cellStyle name="Normal 3 2 3 9 2" xfId="3055" xr:uid="{00000000-0005-0000-0000-0000F6050000}"/>
    <cellStyle name="Normal 3 2 3_AB Group Basel III" xfId="452" xr:uid="{00000000-0005-0000-0000-0000F7050000}"/>
    <cellStyle name="Normal 3 2 4" xfId="453" xr:uid="{00000000-0005-0000-0000-0000F8050000}"/>
    <cellStyle name="Normal 3 2 4 2" xfId="454" xr:uid="{00000000-0005-0000-0000-0000F9050000}"/>
    <cellStyle name="Normal 3 2 4 2 2" xfId="455" xr:uid="{00000000-0005-0000-0000-0000FA050000}"/>
    <cellStyle name="Normal 3 2 4 2 2 2" xfId="456" xr:uid="{00000000-0005-0000-0000-0000FB050000}"/>
    <cellStyle name="Normal 3 2 4 2 2 2 2" xfId="1591" xr:uid="{00000000-0005-0000-0000-0000FC050000}"/>
    <cellStyle name="Normal 3 2 4 2 2 2 2 2" xfId="3096" xr:uid="{00000000-0005-0000-0000-0000FD050000}"/>
    <cellStyle name="Normal 3 2 4 2 2 2 3" xfId="2343" xr:uid="{00000000-0005-0000-0000-0000FE050000}"/>
    <cellStyle name="Normal 3 2 4 2 2 3" xfId="1590" xr:uid="{00000000-0005-0000-0000-0000FF050000}"/>
    <cellStyle name="Normal 3 2 4 2 2 3 2" xfId="3095" xr:uid="{00000000-0005-0000-0000-000000060000}"/>
    <cellStyle name="Normal 3 2 4 2 2 4" xfId="2342" xr:uid="{00000000-0005-0000-0000-000001060000}"/>
    <cellStyle name="Normal 3 2 4 2 3" xfId="457" xr:uid="{00000000-0005-0000-0000-000002060000}"/>
    <cellStyle name="Normal 3 2 4 2 3 2" xfId="458" xr:uid="{00000000-0005-0000-0000-000003060000}"/>
    <cellStyle name="Normal 3 2 4 2 3 2 2" xfId="1593" xr:uid="{00000000-0005-0000-0000-000004060000}"/>
    <cellStyle name="Normal 3 2 4 2 3 2 2 2" xfId="3098" xr:uid="{00000000-0005-0000-0000-000005060000}"/>
    <cellStyle name="Normal 3 2 4 2 3 2 3" xfId="2345" xr:uid="{00000000-0005-0000-0000-000006060000}"/>
    <cellStyle name="Normal 3 2 4 2 3 3" xfId="1592" xr:uid="{00000000-0005-0000-0000-000007060000}"/>
    <cellStyle name="Normal 3 2 4 2 3 3 2" xfId="3097" xr:uid="{00000000-0005-0000-0000-000008060000}"/>
    <cellStyle name="Normal 3 2 4 2 3 4" xfId="2344" xr:uid="{00000000-0005-0000-0000-000009060000}"/>
    <cellStyle name="Normal 3 2 4 2 4" xfId="459" xr:uid="{00000000-0005-0000-0000-00000A060000}"/>
    <cellStyle name="Normal 3 2 4 2 4 2" xfId="1594" xr:uid="{00000000-0005-0000-0000-00000B060000}"/>
    <cellStyle name="Normal 3 2 4 2 4 2 2" xfId="3099" xr:uid="{00000000-0005-0000-0000-00000C060000}"/>
    <cellStyle name="Normal 3 2 4 2 4 3" xfId="2346" xr:uid="{00000000-0005-0000-0000-00000D060000}"/>
    <cellStyle name="Normal 3 2 4 2 5" xfId="1589" xr:uid="{00000000-0005-0000-0000-00000E060000}"/>
    <cellStyle name="Normal 3 2 4 2 5 2" xfId="3094" xr:uid="{00000000-0005-0000-0000-00000F060000}"/>
    <cellStyle name="Normal 3 2 4 2 6" xfId="2341" xr:uid="{00000000-0005-0000-0000-000010060000}"/>
    <cellStyle name="Normal 3 2 4 2_AB Group Basel III" xfId="460" xr:uid="{00000000-0005-0000-0000-000011060000}"/>
    <cellStyle name="Normal 3 2 4 3" xfId="461" xr:uid="{00000000-0005-0000-0000-000012060000}"/>
    <cellStyle name="Normal 3 2 4 3 2" xfId="462" xr:uid="{00000000-0005-0000-0000-000013060000}"/>
    <cellStyle name="Normal 3 2 4 3 2 2" xfId="463" xr:uid="{00000000-0005-0000-0000-000014060000}"/>
    <cellStyle name="Normal 3 2 4 3 2 2 2" xfId="1597" xr:uid="{00000000-0005-0000-0000-000015060000}"/>
    <cellStyle name="Normal 3 2 4 3 2 2 2 2" xfId="3102" xr:uid="{00000000-0005-0000-0000-000016060000}"/>
    <cellStyle name="Normal 3 2 4 3 2 2 3" xfId="2349" xr:uid="{00000000-0005-0000-0000-000017060000}"/>
    <cellStyle name="Normal 3 2 4 3 2 3" xfId="1596" xr:uid="{00000000-0005-0000-0000-000018060000}"/>
    <cellStyle name="Normal 3 2 4 3 2 3 2" xfId="3101" xr:uid="{00000000-0005-0000-0000-000019060000}"/>
    <cellStyle name="Normal 3 2 4 3 2 4" xfId="2348" xr:uid="{00000000-0005-0000-0000-00001A060000}"/>
    <cellStyle name="Normal 3 2 4 3 3" xfId="464" xr:uid="{00000000-0005-0000-0000-00001B060000}"/>
    <cellStyle name="Normal 3 2 4 3 3 2" xfId="465" xr:uid="{00000000-0005-0000-0000-00001C060000}"/>
    <cellStyle name="Normal 3 2 4 3 3 2 2" xfId="1599" xr:uid="{00000000-0005-0000-0000-00001D060000}"/>
    <cellStyle name="Normal 3 2 4 3 3 2 2 2" xfId="3104" xr:uid="{00000000-0005-0000-0000-00001E060000}"/>
    <cellStyle name="Normal 3 2 4 3 3 2 3" xfId="2351" xr:uid="{00000000-0005-0000-0000-00001F060000}"/>
    <cellStyle name="Normal 3 2 4 3 3 3" xfId="1598" xr:uid="{00000000-0005-0000-0000-000020060000}"/>
    <cellStyle name="Normal 3 2 4 3 3 3 2" xfId="3103" xr:uid="{00000000-0005-0000-0000-000021060000}"/>
    <cellStyle name="Normal 3 2 4 3 3 4" xfId="2350" xr:uid="{00000000-0005-0000-0000-000022060000}"/>
    <cellStyle name="Normal 3 2 4 3 4" xfId="466" xr:uid="{00000000-0005-0000-0000-000023060000}"/>
    <cellStyle name="Normal 3 2 4 3 4 2" xfId="1600" xr:uid="{00000000-0005-0000-0000-000024060000}"/>
    <cellStyle name="Normal 3 2 4 3 4 2 2" xfId="3105" xr:uid="{00000000-0005-0000-0000-000025060000}"/>
    <cellStyle name="Normal 3 2 4 3 4 3" xfId="2352" xr:uid="{00000000-0005-0000-0000-000026060000}"/>
    <cellStyle name="Normal 3 2 4 3 5" xfId="1595" xr:uid="{00000000-0005-0000-0000-000027060000}"/>
    <cellStyle name="Normal 3 2 4 3 5 2" xfId="3100" xr:uid="{00000000-0005-0000-0000-000028060000}"/>
    <cellStyle name="Normal 3 2 4 3 6" xfId="2347" xr:uid="{00000000-0005-0000-0000-000029060000}"/>
    <cellStyle name="Normal 3 2 4 3_AB Group Basel III" xfId="467" xr:uid="{00000000-0005-0000-0000-00002A060000}"/>
    <cellStyle name="Normal 3 2 4 4" xfId="468" xr:uid="{00000000-0005-0000-0000-00002B060000}"/>
    <cellStyle name="Normal 3 2 4 4 2" xfId="469" xr:uid="{00000000-0005-0000-0000-00002C060000}"/>
    <cellStyle name="Normal 3 2 4 4 2 2" xfId="1602" xr:uid="{00000000-0005-0000-0000-00002D060000}"/>
    <cellStyle name="Normal 3 2 4 4 2 2 2" xfId="3107" xr:uid="{00000000-0005-0000-0000-00002E060000}"/>
    <cellStyle name="Normal 3 2 4 4 2 3" xfId="2354" xr:uid="{00000000-0005-0000-0000-00002F060000}"/>
    <cellStyle name="Normal 3 2 4 4 3" xfId="1601" xr:uid="{00000000-0005-0000-0000-000030060000}"/>
    <cellStyle name="Normal 3 2 4 4 3 2" xfId="3106" xr:uid="{00000000-0005-0000-0000-000031060000}"/>
    <cellStyle name="Normal 3 2 4 4 4" xfId="2353" xr:uid="{00000000-0005-0000-0000-000032060000}"/>
    <cellStyle name="Normal 3 2 4 5" xfId="470" xr:uid="{00000000-0005-0000-0000-000033060000}"/>
    <cellStyle name="Normal 3 2 4 5 2" xfId="471" xr:uid="{00000000-0005-0000-0000-000034060000}"/>
    <cellStyle name="Normal 3 2 4 5 2 2" xfId="1604" xr:uid="{00000000-0005-0000-0000-000035060000}"/>
    <cellStyle name="Normal 3 2 4 5 2 2 2" xfId="3109" xr:uid="{00000000-0005-0000-0000-000036060000}"/>
    <cellStyle name="Normal 3 2 4 5 2 3" xfId="2356" xr:uid="{00000000-0005-0000-0000-000037060000}"/>
    <cellStyle name="Normal 3 2 4 5 3" xfId="1603" xr:uid="{00000000-0005-0000-0000-000038060000}"/>
    <cellStyle name="Normal 3 2 4 5 3 2" xfId="3108" xr:uid="{00000000-0005-0000-0000-000039060000}"/>
    <cellStyle name="Normal 3 2 4 5 4" xfId="2355" xr:uid="{00000000-0005-0000-0000-00003A060000}"/>
    <cellStyle name="Normal 3 2 4 6" xfId="472" xr:uid="{00000000-0005-0000-0000-00003B060000}"/>
    <cellStyle name="Normal 3 2 4 6 2" xfId="1605" xr:uid="{00000000-0005-0000-0000-00003C060000}"/>
    <cellStyle name="Normal 3 2 4 6 2 2" xfId="3110" xr:uid="{00000000-0005-0000-0000-00003D060000}"/>
    <cellStyle name="Normal 3 2 4 6 3" xfId="2357" xr:uid="{00000000-0005-0000-0000-00003E060000}"/>
    <cellStyle name="Normal 3 2 4 7" xfId="473" xr:uid="{00000000-0005-0000-0000-00003F060000}"/>
    <cellStyle name="Normal 3 2 4 7 2" xfId="1606" xr:uid="{00000000-0005-0000-0000-000040060000}"/>
    <cellStyle name="Normal 3 2 4 7 2 2" xfId="3111" xr:uid="{00000000-0005-0000-0000-000041060000}"/>
    <cellStyle name="Normal 3 2 4 7 3" xfId="2358" xr:uid="{00000000-0005-0000-0000-000042060000}"/>
    <cellStyle name="Normal 3 2 4 8" xfId="1588" xr:uid="{00000000-0005-0000-0000-000043060000}"/>
    <cellStyle name="Normal 3 2 4 8 2" xfId="3093" xr:uid="{00000000-0005-0000-0000-000044060000}"/>
    <cellStyle name="Normal 3 2 4 9" xfId="2340" xr:uid="{00000000-0005-0000-0000-000045060000}"/>
    <cellStyle name="Normal 3 2 4_AB Group Basel III" xfId="474" xr:uid="{00000000-0005-0000-0000-000046060000}"/>
    <cellStyle name="Normal 3 2 5" xfId="475" xr:uid="{00000000-0005-0000-0000-000047060000}"/>
    <cellStyle name="Normal 3 2 5 2" xfId="476" xr:uid="{00000000-0005-0000-0000-000048060000}"/>
    <cellStyle name="Normal 3 2 5 2 2" xfId="477" xr:uid="{00000000-0005-0000-0000-000049060000}"/>
    <cellStyle name="Normal 3 2 5 2 2 2" xfId="1609" xr:uid="{00000000-0005-0000-0000-00004A060000}"/>
    <cellStyle name="Normal 3 2 5 2 2 2 2" xfId="3114" xr:uid="{00000000-0005-0000-0000-00004B060000}"/>
    <cellStyle name="Normal 3 2 5 2 2 3" xfId="2361" xr:uid="{00000000-0005-0000-0000-00004C060000}"/>
    <cellStyle name="Normal 3 2 5 2 3" xfId="1608" xr:uid="{00000000-0005-0000-0000-00004D060000}"/>
    <cellStyle name="Normal 3 2 5 2 3 2" xfId="3113" xr:uid="{00000000-0005-0000-0000-00004E060000}"/>
    <cellStyle name="Normal 3 2 5 2 4" xfId="2360" xr:uid="{00000000-0005-0000-0000-00004F060000}"/>
    <cellStyle name="Normal 3 2 5 3" xfId="478" xr:uid="{00000000-0005-0000-0000-000050060000}"/>
    <cellStyle name="Normal 3 2 5 3 2" xfId="479" xr:uid="{00000000-0005-0000-0000-000051060000}"/>
    <cellStyle name="Normal 3 2 5 3 2 2" xfId="1611" xr:uid="{00000000-0005-0000-0000-000052060000}"/>
    <cellStyle name="Normal 3 2 5 3 2 2 2" xfId="3116" xr:uid="{00000000-0005-0000-0000-000053060000}"/>
    <cellStyle name="Normal 3 2 5 3 2 3" xfId="2363" xr:uid="{00000000-0005-0000-0000-000054060000}"/>
    <cellStyle name="Normal 3 2 5 3 3" xfId="1610" xr:uid="{00000000-0005-0000-0000-000055060000}"/>
    <cellStyle name="Normal 3 2 5 3 3 2" xfId="3115" xr:uid="{00000000-0005-0000-0000-000056060000}"/>
    <cellStyle name="Normal 3 2 5 3 4" xfId="2362" xr:uid="{00000000-0005-0000-0000-000057060000}"/>
    <cellStyle name="Normal 3 2 5 4" xfId="480" xr:uid="{00000000-0005-0000-0000-000058060000}"/>
    <cellStyle name="Normal 3 2 5 4 2" xfId="1612" xr:uid="{00000000-0005-0000-0000-000059060000}"/>
    <cellStyle name="Normal 3 2 5 4 2 2" xfId="3117" xr:uid="{00000000-0005-0000-0000-00005A060000}"/>
    <cellStyle name="Normal 3 2 5 4 3" xfId="2364" xr:uid="{00000000-0005-0000-0000-00005B060000}"/>
    <cellStyle name="Normal 3 2 5 5" xfId="1607" xr:uid="{00000000-0005-0000-0000-00005C060000}"/>
    <cellStyle name="Normal 3 2 5 5 2" xfId="3112" xr:uid="{00000000-0005-0000-0000-00005D060000}"/>
    <cellStyle name="Normal 3 2 5 6" xfId="2359" xr:uid="{00000000-0005-0000-0000-00005E060000}"/>
    <cellStyle name="Normal 3 2 5_AB Group Basel III" xfId="481" xr:uid="{00000000-0005-0000-0000-00005F060000}"/>
    <cellStyle name="Normal 3 2 6" xfId="482" xr:uid="{00000000-0005-0000-0000-000060060000}"/>
    <cellStyle name="Normal 3 2 6 2" xfId="483" xr:uid="{00000000-0005-0000-0000-000061060000}"/>
    <cellStyle name="Normal 3 2 6 2 2" xfId="484" xr:uid="{00000000-0005-0000-0000-000062060000}"/>
    <cellStyle name="Normal 3 2 6 2 2 2" xfId="1615" xr:uid="{00000000-0005-0000-0000-000063060000}"/>
    <cellStyle name="Normal 3 2 6 2 2 2 2" xfId="3120" xr:uid="{00000000-0005-0000-0000-000064060000}"/>
    <cellStyle name="Normal 3 2 6 2 2 3" xfId="2367" xr:uid="{00000000-0005-0000-0000-000065060000}"/>
    <cellStyle name="Normal 3 2 6 2 3" xfId="1614" xr:uid="{00000000-0005-0000-0000-000066060000}"/>
    <cellStyle name="Normal 3 2 6 2 3 2" xfId="3119" xr:uid="{00000000-0005-0000-0000-000067060000}"/>
    <cellStyle name="Normal 3 2 6 2 4" xfId="2366" xr:uid="{00000000-0005-0000-0000-000068060000}"/>
    <cellStyle name="Normal 3 2 6 3" xfId="485" xr:uid="{00000000-0005-0000-0000-000069060000}"/>
    <cellStyle name="Normal 3 2 6 3 2" xfId="486" xr:uid="{00000000-0005-0000-0000-00006A060000}"/>
    <cellStyle name="Normal 3 2 6 3 2 2" xfId="1617" xr:uid="{00000000-0005-0000-0000-00006B060000}"/>
    <cellStyle name="Normal 3 2 6 3 2 2 2" xfId="3122" xr:uid="{00000000-0005-0000-0000-00006C060000}"/>
    <cellStyle name="Normal 3 2 6 3 2 3" xfId="2369" xr:uid="{00000000-0005-0000-0000-00006D060000}"/>
    <cellStyle name="Normal 3 2 6 3 3" xfId="1616" xr:uid="{00000000-0005-0000-0000-00006E060000}"/>
    <cellStyle name="Normal 3 2 6 3 3 2" xfId="3121" xr:uid="{00000000-0005-0000-0000-00006F060000}"/>
    <cellStyle name="Normal 3 2 6 3 4" xfId="2368" xr:uid="{00000000-0005-0000-0000-000070060000}"/>
    <cellStyle name="Normal 3 2 6 4" xfId="487" xr:uid="{00000000-0005-0000-0000-000071060000}"/>
    <cellStyle name="Normal 3 2 6 4 2" xfId="1618" xr:uid="{00000000-0005-0000-0000-000072060000}"/>
    <cellStyle name="Normal 3 2 6 4 2 2" xfId="3123" xr:uid="{00000000-0005-0000-0000-000073060000}"/>
    <cellStyle name="Normal 3 2 6 4 3" xfId="2370" xr:uid="{00000000-0005-0000-0000-000074060000}"/>
    <cellStyle name="Normal 3 2 6 5" xfId="1613" xr:uid="{00000000-0005-0000-0000-000075060000}"/>
    <cellStyle name="Normal 3 2 6 5 2" xfId="3118" xr:uid="{00000000-0005-0000-0000-000076060000}"/>
    <cellStyle name="Normal 3 2 6 6" xfId="2365" xr:uid="{00000000-0005-0000-0000-000077060000}"/>
    <cellStyle name="Normal 3 2 6_AB Group Basel III" xfId="488" xr:uid="{00000000-0005-0000-0000-000078060000}"/>
    <cellStyle name="Normal 3 2 7" xfId="489" xr:uid="{00000000-0005-0000-0000-000079060000}"/>
    <cellStyle name="Normal 3 2 7 2" xfId="490" xr:uid="{00000000-0005-0000-0000-00007A060000}"/>
    <cellStyle name="Normal 3 2 7 2 2" xfId="1620" xr:uid="{00000000-0005-0000-0000-00007B060000}"/>
    <cellStyle name="Normal 3 2 7 2 2 2" xfId="3125" xr:uid="{00000000-0005-0000-0000-00007C060000}"/>
    <cellStyle name="Normal 3 2 7 2 3" xfId="2372" xr:uid="{00000000-0005-0000-0000-00007D060000}"/>
    <cellStyle name="Normal 3 2 7 3" xfId="1619" xr:uid="{00000000-0005-0000-0000-00007E060000}"/>
    <cellStyle name="Normal 3 2 7 3 2" xfId="3124" xr:uid="{00000000-0005-0000-0000-00007F060000}"/>
    <cellStyle name="Normal 3 2 7 4" xfId="2371" xr:uid="{00000000-0005-0000-0000-000080060000}"/>
    <cellStyle name="Normal 3 2 8" xfId="491" xr:uid="{00000000-0005-0000-0000-000081060000}"/>
    <cellStyle name="Normal 3 2 8 2" xfId="492" xr:uid="{00000000-0005-0000-0000-000082060000}"/>
    <cellStyle name="Normal 3 2 8 2 2" xfId="1622" xr:uid="{00000000-0005-0000-0000-000083060000}"/>
    <cellStyle name="Normal 3 2 8 2 2 2" xfId="3127" xr:uid="{00000000-0005-0000-0000-000084060000}"/>
    <cellStyle name="Normal 3 2 8 2 3" xfId="2374" xr:uid="{00000000-0005-0000-0000-000085060000}"/>
    <cellStyle name="Normal 3 2 8 3" xfId="1621" xr:uid="{00000000-0005-0000-0000-000086060000}"/>
    <cellStyle name="Normal 3 2 8 3 2" xfId="3126" xr:uid="{00000000-0005-0000-0000-000087060000}"/>
    <cellStyle name="Normal 3 2 8 4" xfId="2373" xr:uid="{00000000-0005-0000-0000-000088060000}"/>
    <cellStyle name="Normal 3 2 9" xfId="493" xr:uid="{00000000-0005-0000-0000-000089060000}"/>
    <cellStyle name="Normal 3 2 9 2" xfId="1623" xr:uid="{00000000-0005-0000-0000-00008A060000}"/>
    <cellStyle name="Normal 3 2 9 2 2" xfId="3128" xr:uid="{00000000-0005-0000-0000-00008B060000}"/>
    <cellStyle name="Normal 3 2 9 3" xfId="2375" xr:uid="{00000000-0005-0000-0000-00008C060000}"/>
    <cellStyle name="Normal 3 2_AB Group Basel III" xfId="494" xr:uid="{00000000-0005-0000-0000-00008D060000}"/>
    <cellStyle name="Normal 3 3" xfId="495" xr:uid="{00000000-0005-0000-0000-00008E060000}"/>
    <cellStyle name="Normal 3 3 10" xfId="2376" xr:uid="{00000000-0005-0000-0000-00008F060000}"/>
    <cellStyle name="Normal 3 3 2" xfId="496" xr:uid="{00000000-0005-0000-0000-000090060000}"/>
    <cellStyle name="Normal 3 3 2 2" xfId="497" xr:uid="{00000000-0005-0000-0000-000091060000}"/>
    <cellStyle name="Normal 3 3 2 2 2" xfId="498" xr:uid="{00000000-0005-0000-0000-000092060000}"/>
    <cellStyle name="Normal 3 3 2 2 2 2" xfId="499" xr:uid="{00000000-0005-0000-0000-000093060000}"/>
    <cellStyle name="Normal 3 3 2 2 2 2 2" xfId="1628" xr:uid="{00000000-0005-0000-0000-000094060000}"/>
    <cellStyle name="Normal 3 3 2 2 2 2 2 2" xfId="3133" xr:uid="{00000000-0005-0000-0000-000095060000}"/>
    <cellStyle name="Normal 3 3 2 2 2 2 3" xfId="2380" xr:uid="{00000000-0005-0000-0000-000096060000}"/>
    <cellStyle name="Normal 3 3 2 2 2 3" xfId="1627" xr:uid="{00000000-0005-0000-0000-000097060000}"/>
    <cellStyle name="Normal 3 3 2 2 2 3 2" xfId="3132" xr:uid="{00000000-0005-0000-0000-000098060000}"/>
    <cellStyle name="Normal 3 3 2 2 2 4" xfId="2379" xr:uid="{00000000-0005-0000-0000-000099060000}"/>
    <cellStyle name="Normal 3 3 2 2 3" xfId="500" xr:uid="{00000000-0005-0000-0000-00009A060000}"/>
    <cellStyle name="Normal 3 3 2 2 3 2" xfId="501" xr:uid="{00000000-0005-0000-0000-00009B060000}"/>
    <cellStyle name="Normal 3 3 2 2 3 2 2" xfId="1630" xr:uid="{00000000-0005-0000-0000-00009C060000}"/>
    <cellStyle name="Normal 3 3 2 2 3 2 2 2" xfId="3135" xr:uid="{00000000-0005-0000-0000-00009D060000}"/>
    <cellStyle name="Normal 3 3 2 2 3 2 3" xfId="2382" xr:uid="{00000000-0005-0000-0000-00009E060000}"/>
    <cellStyle name="Normal 3 3 2 2 3 3" xfId="1629" xr:uid="{00000000-0005-0000-0000-00009F060000}"/>
    <cellStyle name="Normal 3 3 2 2 3 3 2" xfId="3134" xr:uid="{00000000-0005-0000-0000-0000A0060000}"/>
    <cellStyle name="Normal 3 3 2 2 3 4" xfId="2381" xr:uid="{00000000-0005-0000-0000-0000A1060000}"/>
    <cellStyle name="Normal 3 3 2 2 4" xfId="502" xr:uid="{00000000-0005-0000-0000-0000A2060000}"/>
    <cellStyle name="Normal 3 3 2 2 4 2" xfId="1631" xr:uid="{00000000-0005-0000-0000-0000A3060000}"/>
    <cellStyle name="Normal 3 3 2 2 4 2 2" xfId="3136" xr:uid="{00000000-0005-0000-0000-0000A4060000}"/>
    <cellStyle name="Normal 3 3 2 2 4 3" xfId="2383" xr:uid="{00000000-0005-0000-0000-0000A5060000}"/>
    <cellStyle name="Normal 3 3 2 2 5" xfId="1626" xr:uid="{00000000-0005-0000-0000-0000A6060000}"/>
    <cellStyle name="Normal 3 3 2 2 5 2" xfId="3131" xr:uid="{00000000-0005-0000-0000-0000A7060000}"/>
    <cellStyle name="Normal 3 3 2 2 6" xfId="2378" xr:uid="{00000000-0005-0000-0000-0000A8060000}"/>
    <cellStyle name="Normal 3 3 2 2_AB Group Basel III" xfId="503" xr:uid="{00000000-0005-0000-0000-0000A9060000}"/>
    <cellStyle name="Normal 3 3 2 3" xfId="504" xr:uid="{00000000-0005-0000-0000-0000AA060000}"/>
    <cellStyle name="Normal 3 3 2 3 2" xfId="505" xr:uid="{00000000-0005-0000-0000-0000AB060000}"/>
    <cellStyle name="Normal 3 3 2 3 2 2" xfId="506" xr:uid="{00000000-0005-0000-0000-0000AC060000}"/>
    <cellStyle name="Normal 3 3 2 3 2 2 2" xfId="1634" xr:uid="{00000000-0005-0000-0000-0000AD060000}"/>
    <cellStyle name="Normal 3 3 2 3 2 2 2 2" xfId="3139" xr:uid="{00000000-0005-0000-0000-0000AE060000}"/>
    <cellStyle name="Normal 3 3 2 3 2 2 3" xfId="2386" xr:uid="{00000000-0005-0000-0000-0000AF060000}"/>
    <cellStyle name="Normal 3 3 2 3 2 3" xfId="1633" xr:uid="{00000000-0005-0000-0000-0000B0060000}"/>
    <cellStyle name="Normal 3 3 2 3 2 3 2" xfId="3138" xr:uid="{00000000-0005-0000-0000-0000B1060000}"/>
    <cellStyle name="Normal 3 3 2 3 2 4" xfId="2385" xr:uid="{00000000-0005-0000-0000-0000B2060000}"/>
    <cellStyle name="Normal 3 3 2 3 3" xfId="507" xr:uid="{00000000-0005-0000-0000-0000B3060000}"/>
    <cellStyle name="Normal 3 3 2 3 3 2" xfId="508" xr:uid="{00000000-0005-0000-0000-0000B4060000}"/>
    <cellStyle name="Normal 3 3 2 3 3 2 2" xfId="1636" xr:uid="{00000000-0005-0000-0000-0000B5060000}"/>
    <cellStyle name="Normal 3 3 2 3 3 2 2 2" xfId="3141" xr:uid="{00000000-0005-0000-0000-0000B6060000}"/>
    <cellStyle name="Normal 3 3 2 3 3 2 3" xfId="2388" xr:uid="{00000000-0005-0000-0000-0000B7060000}"/>
    <cellStyle name="Normal 3 3 2 3 3 3" xfId="1635" xr:uid="{00000000-0005-0000-0000-0000B8060000}"/>
    <cellStyle name="Normal 3 3 2 3 3 3 2" xfId="3140" xr:uid="{00000000-0005-0000-0000-0000B9060000}"/>
    <cellStyle name="Normal 3 3 2 3 3 4" xfId="2387" xr:uid="{00000000-0005-0000-0000-0000BA060000}"/>
    <cellStyle name="Normal 3 3 2 3 4" xfId="509" xr:uid="{00000000-0005-0000-0000-0000BB060000}"/>
    <cellStyle name="Normal 3 3 2 3 4 2" xfId="1637" xr:uid="{00000000-0005-0000-0000-0000BC060000}"/>
    <cellStyle name="Normal 3 3 2 3 4 2 2" xfId="3142" xr:uid="{00000000-0005-0000-0000-0000BD060000}"/>
    <cellStyle name="Normal 3 3 2 3 4 3" xfId="2389" xr:uid="{00000000-0005-0000-0000-0000BE060000}"/>
    <cellStyle name="Normal 3 3 2 3 5" xfId="1632" xr:uid="{00000000-0005-0000-0000-0000BF060000}"/>
    <cellStyle name="Normal 3 3 2 3 5 2" xfId="3137" xr:uid="{00000000-0005-0000-0000-0000C0060000}"/>
    <cellStyle name="Normal 3 3 2 3 6" xfId="2384" xr:uid="{00000000-0005-0000-0000-0000C1060000}"/>
    <cellStyle name="Normal 3 3 2 3_AB Group Basel III" xfId="510" xr:uid="{00000000-0005-0000-0000-0000C2060000}"/>
    <cellStyle name="Normal 3 3 2 4" xfId="511" xr:uid="{00000000-0005-0000-0000-0000C3060000}"/>
    <cellStyle name="Normal 3 3 2 4 2" xfId="512" xr:uid="{00000000-0005-0000-0000-0000C4060000}"/>
    <cellStyle name="Normal 3 3 2 4 2 2" xfId="1639" xr:uid="{00000000-0005-0000-0000-0000C5060000}"/>
    <cellStyle name="Normal 3 3 2 4 2 2 2" xfId="3144" xr:uid="{00000000-0005-0000-0000-0000C6060000}"/>
    <cellStyle name="Normal 3 3 2 4 2 3" xfId="2391" xr:uid="{00000000-0005-0000-0000-0000C7060000}"/>
    <cellStyle name="Normal 3 3 2 4 3" xfId="1638" xr:uid="{00000000-0005-0000-0000-0000C8060000}"/>
    <cellStyle name="Normal 3 3 2 4 3 2" xfId="3143" xr:uid="{00000000-0005-0000-0000-0000C9060000}"/>
    <cellStyle name="Normal 3 3 2 4 4" xfId="2390" xr:uid="{00000000-0005-0000-0000-0000CA060000}"/>
    <cellStyle name="Normal 3 3 2 5" xfId="513" xr:uid="{00000000-0005-0000-0000-0000CB060000}"/>
    <cellStyle name="Normal 3 3 2 5 2" xfId="514" xr:uid="{00000000-0005-0000-0000-0000CC060000}"/>
    <cellStyle name="Normal 3 3 2 5 2 2" xfId="1641" xr:uid="{00000000-0005-0000-0000-0000CD060000}"/>
    <cellStyle name="Normal 3 3 2 5 2 2 2" xfId="3146" xr:uid="{00000000-0005-0000-0000-0000CE060000}"/>
    <cellStyle name="Normal 3 3 2 5 2 3" xfId="2393" xr:uid="{00000000-0005-0000-0000-0000CF060000}"/>
    <cellStyle name="Normal 3 3 2 5 3" xfId="1640" xr:uid="{00000000-0005-0000-0000-0000D0060000}"/>
    <cellStyle name="Normal 3 3 2 5 3 2" xfId="3145" xr:uid="{00000000-0005-0000-0000-0000D1060000}"/>
    <cellStyle name="Normal 3 3 2 5 4" xfId="2392" xr:uid="{00000000-0005-0000-0000-0000D2060000}"/>
    <cellStyle name="Normal 3 3 2 6" xfId="515" xr:uid="{00000000-0005-0000-0000-0000D3060000}"/>
    <cellStyle name="Normal 3 3 2 6 2" xfId="1642" xr:uid="{00000000-0005-0000-0000-0000D4060000}"/>
    <cellStyle name="Normal 3 3 2 6 2 2" xfId="3147" xr:uid="{00000000-0005-0000-0000-0000D5060000}"/>
    <cellStyle name="Normal 3 3 2 6 3" xfId="2394" xr:uid="{00000000-0005-0000-0000-0000D6060000}"/>
    <cellStyle name="Normal 3 3 2 7" xfId="516" xr:uid="{00000000-0005-0000-0000-0000D7060000}"/>
    <cellStyle name="Normal 3 3 2 7 2" xfId="1643" xr:uid="{00000000-0005-0000-0000-0000D8060000}"/>
    <cellStyle name="Normal 3 3 2 7 2 2" xfId="3148" xr:uid="{00000000-0005-0000-0000-0000D9060000}"/>
    <cellStyle name="Normal 3 3 2 7 3" xfId="2395" xr:uid="{00000000-0005-0000-0000-0000DA060000}"/>
    <cellStyle name="Normal 3 3 2 8" xfId="1625" xr:uid="{00000000-0005-0000-0000-0000DB060000}"/>
    <cellStyle name="Normal 3 3 2 8 2" xfId="3130" xr:uid="{00000000-0005-0000-0000-0000DC060000}"/>
    <cellStyle name="Normal 3 3 2 9" xfId="2377" xr:uid="{00000000-0005-0000-0000-0000DD060000}"/>
    <cellStyle name="Normal 3 3 2_AB Group Basel III" xfId="517" xr:uid="{00000000-0005-0000-0000-0000DE060000}"/>
    <cellStyle name="Normal 3 3 3" xfId="518" xr:uid="{00000000-0005-0000-0000-0000DF060000}"/>
    <cellStyle name="Normal 3 3 3 2" xfId="519" xr:uid="{00000000-0005-0000-0000-0000E0060000}"/>
    <cellStyle name="Normal 3 3 3 2 2" xfId="520" xr:uid="{00000000-0005-0000-0000-0000E1060000}"/>
    <cellStyle name="Normal 3 3 3 2 2 2" xfId="1646" xr:uid="{00000000-0005-0000-0000-0000E2060000}"/>
    <cellStyle name="Normal 3 3 3 2 2 2 2" xfId="3151" xr:uid="{00000000-0005-0000-0000-0000E3060000}"/>
    <cellStyle name="Normal 3 3 3 2 2 3" xfId="2398" xr:uid="{00000000-0005-0000-0000-0000E4060000}"/>
    <cellStyle name="Normal 3 3 3 2 3" xfId="1645" xr:uid="{00000000-0005-0000-0000-0000E5060000}"/>
    <cellStyle name="Normal 3 3 3 2 3 2" xfId="3150" xr:uid="{00000000-0005-0000-0000-0000E6060000}"/>
    <cellStyle name="Normal 3 3 3 2 4" xfId="2397" xr:uid="{00000000-0005-0000-0000-0000E7060000}"/>
    <cellStyle name="Normal 3 3 3 3" xfId="521" xr:uid="{00000000-0005-0000-0000-0000E8060000}"/>
    <cellStyle name="Normal 3 3 3 3 2" xfId="522" xr:uid="{00000000-0005-0000-0000-0000E9060000}"/>
    <cellStyle name="Normal 3 3 3 3 2 2" xfId="1648" xr:uid="{00000000-0005-0000-0000-0000EA060000}"/>
    <cellStyle name="Normal 3 3 3 3 2 2 2" xfId="3153" xr:uid="{00000000-0005-0000-0000-0000EB060000}"/>
    <cellStyle name="Normal 3 3 3 3 2 3" xfId="2400" xr:uid="{00000000-0005-0000-0000-0000EC060000}"/>
    <cellStyle name="Normal 3 3 3 3 3" xfId="1647" xr:uid="{00000000-0005-0000-0000-0000ED060000}"/>
    <cellStyle name="Normal 3 3 3 3 3 2" xfId="3152" xr:uid="{00000000-0005-0000-0000-0000EE060000}"/>
    <cellStyle name="Normal 3 3 3 3 4" xfId="2399" xr:uid="{00000000-0005-0000-0000-0000EF060000}"/>
    <cellStyle name="Normal 3 3 3 4" xfId="523" xr:uid="{00000000-0005-0000-0000-0000F0060000}"/>
    <cellStyle name="Normal 3 3 3 4 2" xfId="1649" xr:uid="{00000000-0005-0000-0000-0000F1060000}"/>
    <cellStyle name="Normal 3 3 3 4 2 2" xfId="3154" xr:uid="{00000000-0005-0000-0000-0000F2060000}"/>
    <cellStyle name="Normal 3 3 3 4 3" xfId="2401" xr:uid="{00000000-0005-0000-0000-0000F3060000}"/>
    <cellStyle name="Normal 3 3 3 5" xfId="1644" xr:uid="{00000000-0005-0000-0000-0000F4060000}"/>
    <cellStyle name="Normal 3 3 3 5 2" xfId="3149" xr:uid="{00000000-0005-0000-0000-0000F5060000}"/>
    <cellStyle name="Normal 3 3 3 6" xfId="2396" xr:uid="{00000000-0005-0000-0000-0000F6060000}"/>
    <cellStyle name="Normal 3 3 3_AB Group Basel III" xfId="524" xr:uid="{00000000-0005-0000-0000-0000F7060000}"/>
    <cellStyle name="Normal 3 3 4" xfId="525" xr:uid="{00000000-0005-0000-0000-0000F8060000}"/>
    <cellStyle name="Normal 3 3 4 2" xfId="526" xr:uid="{00000000-0005-0000-0000-0000F9060000}"/>
    <cellStyle name="Normal 3 3 4 2 2" xfId="527" xr:uid="{00000000-0005-0000-0000-0000FA060000}"/>
    <cellStyle name="Normal 3 3 4 2 2 2" xfId="1652" xr:uid="{00000000-0005-0000-0000-0000FB060000}"/>
    <cellStyle name="Normal 3 3 4 2 2 2 2" xfId="3157" xr:uid="{00000000-0005-0000-0000-0000FC060000}"/>
    <cellStyle name="Normal 3 3 4 2 2 3" xfId="2404" xr:uid="{00000000-0005-0000-0000-0000FD060000}"/>
    <cellStyle name="Normal 3 3 4 2 3" xfId="1651" xr:uid="{00000000-0005-0000-0000-0000FE060000}"/>
    <cellStyle name="Normal 3 3 4 2 3 2" xfId="3156" xr:uid="{00000000-0005-0000-0000-0000FF060000}"/>
    <cellStyle name="Normal 3 3 4 2 4" xfId="2403" xr:uid="{00000000-0005-0000-0000-000000070000}"/>
    <cellStyle name="Normal 3 3 4 3" xfId="528" xr:uid="{00000000-0005-0000-0000-000001070000}"/>
    <cellStyle name="Normal 3 3 4 3 2" xfId="529" xr:uid="{00000000-0005-0000-0000-000002070000}"/>
    <cellStyle name="Normal 3 3 4 3 2 2" xfId="1654" xr:uid="{00000000-0005-0000-0000-000003070000}"/>
    <cellStyle name="Normal 3 3 4 3 2 2 2" xfId="3159" xr:uid="{00000000-0005-0000-0000-000004070000}"/>
    <cellStyle name="Normal 3 3 4 3 2 3" xfId="2406" xr:uid="{00000000-0005-0000-0000-000005070000}"/>
    <cellStyle name="Normal 3 3 4 3 3" xfId="1653" xr:uid="{00000000-0005-0000-0000-000006070000}"/>
    <cellStyle name="Normal 3 3 4 3 3 2" xfId="3158" xr:uid="{00000000-0005-0000-0000-000007070000}"/>
    <cellStyle name="Normal 3 3 4 3 4" xfId="2405" xr:uid="{00000000-0005-0000-0000-000008070000}"/>
    <cellStyle name="Normal 3 3 4 4" xfId="530" xr:uid="{00000000-0005-0000-0000-000009070000}"/>
    <cellStyle name="Normal 3 3 4 4 2" xfId="1655" xr:uid="{00000000-0005-0000-0000-00000A070000}"/>
    <cellStyle name="Normal 3 3 4 4 2 2" xfId="3160" xr:uid="{00000000-0005-0000-0000-00000B070000}"/>
    <cellStyle name="Normal 3 3 4 4 3" xfId="2407" xr:uid="{00000000-0005-0000-0000-00000C070000}"/>
    <cellStyle name="Normal 3 3 4 5" xfId="1650" xr:uid="{00000000-0005-0000-0000-00000D070000}"/>
    <cellStyle name="Normal 3 3 4 5 2" xfId="3155" xr:uid="{00000000-0005-0000-0000-00000E070000}"/>
    <cellStyle name="Normal 3 3 4 6" xfId="2402" xr:uid="{00000000-0005-0000-0000-00000F070000}"/>
    <cellStyle name="Normal 3 3 4_AB Group Basel III" xfId="531" xr:uid="{00000000-0005-0000-0000-000010070000}"/>
    <cellStyle name="Normal 3 3 5" xfId="532" xr:uid="{00000000-0005-0000-0000-000011070000}"/>
    <cellStyle name="Normal 3 3 5 2" xfId="533" xr:uid="{00000000-0005-0000-0000-000012070000}"/>
    <cellStyle name="Normal 3 3 5 2 2" xfId="1657" xr:uid="{00000000-0005-0000-0000-000013070000}"/>
    <cellStyle name="Normal 3 3 5 2 2 2" xfId="3162" xr:uid="{00000000-0005-0000-0000-000014070000}"/>
    <cellStyle name="Normal 3 3 5 2 3" xfId="2409" xr:uid="{00000000-0005-0000-0000-000015070000}"/>
    <cellStyle name="Normal 3 3 5 3" xfId="1656" xr:uid="{00000000-0005-0000-0000-000016070000}"/>
    <cellStyle name="Normal 3 3 5 3 2" xfId="3161" xr:uid="{00000000-0005-0000-0000-000017070000}"/>
    <cellStyle name="Normal 3 3 5 4" xfId="2408" xr:uid="{00000000-0005-0000-0000-000018070000}"/>
    <cellStyle name="Normal 3 3 6" xfId="534" xr:uid="{00000000-0005-0000-0000-000019070000}"/>
    <cellStyle name="Normal 3 3 6 2" xfId="535" xr:uid="{00000000-0005-0000-0000-00001A070000}"/>
    <cellStyle name="Normal 3 3 6 2 2" xfId="1659" xr:uid="{00000000-0005-0000-0000-00001B070000}"/>
    <cellStyle name="Normal 3 3 6 2 2 2" xfId="3164" xr:uid="{00000000-0005-0000-0000-00001C070000}"/>
    <cellStyle name="Normal 3 3 6 2 3" xfId="2411" xr:uid="{00000000-0005-0000-0000-00001D070000}"/>
    <cellStyle name="Normal 3 3 6 3" xfId="1658" xr:uid="{00000000-0005-0000-0000-00001E070000}"/>
    <cellStyle name="Normal 3 3 6 3 2" xfId="3163" xr:uid="{00000000-0005-0000-0000-00001F070000}"/>
    <cellStyle name="Normal 3 3 6 4" xfId="2410" xr:uid="{00000000-0005-0000-0000-000020070000}"/>
    <cellStyle name="Normal 3 3 7" xfId="536" xr:uid="{00000000-0005-0000-0000-000021070000}"/>
    <cellStyle name="Normal 3 3 7 2" xfId="1660" xr:uid="{00000000-0005-0000-0000-000022070000}"/>
    <cellStyle name="Normal 3 3 7 2 2" xfId="3165" xr:uid="{00000000-0005-0000-0000-000023070000}"/>
    <cellStyle name="Normal 3 3 7 3" xfId="2412" xr:uid="{00000000-0005-0000-0000-000024070000}"/>
    <cellStyle name="Normal 3 3 8" xfId="537" xr:uid="{00000000-0005-0000-0000-000025070000}"/>
    <cellStyle name="Normal 3 3 8 2" xfId="1661" xr:uid="{00000000-0005-0000-0000-000026070000}"/>
    <cellStyle name="Normal 3 3 8 2 2" xfId="3166" xr:uid="{00000000-0005-0000-0000-000027070000}"/>
    <cellStyle name="Normal 3 3 8 3" xfId="2413" xr:uid="{00000000-0005-0000-0000-000028070000}"/>
    <cellStyle name="Normal 3 3 9" xfId="1624" xr:uid="{00000000-0005-0000-0000-000029070000}"/>
    <cellStyle name="Normal 3 3 9 2" xfId="3129" xr:uid="{00000000-0005-0000-0000-00002A070000}"/>
    <cellStyle name="Normal 3 3_AB Group Basel III" xfId="538" xr:uid="{00000000-0005-0000-0000-00002B070000}"/>
    <cellStyle name="Normal 3 4" xfId="539" xr:uid="{00000000-0005-0000-0000-00002C070000}"/>
    <cellStyle name="Normal 3 4 10" xfId="2414" xr:uid="{00000000-0005-0000-0000-00002D070000}"/>
    <cellStyle name="Normal 3 4 2" xfId="540" xr:uid="{00000000-0005-0000-0000-00002E070000}"/>
    <cellStyle name="Normal 3 4 2 2" xfId="541" xr:uid="{00000000-0005-0000-0000-00002F070000}"/>
    <cellStyle name="Normal 3 4 2 2 2" xfId="542" xr:uid="{00000000-0005-0000-0000-000030070000}"/>
    <cellStyle name="Normal 3 4 2 2 2 2" xfId="543" xr:uid="{00000000-0005-0000-0000-000031070000}"/>
    <cellStyle name="Normal 3 4 2 2 2 2 2" xfId="1666" xr:uid="{00000000-0005-0000-0000-000032070000}"/>
    <cellStyle name="Normal 3 4 2 2 2 2 2 2" xfId="3171" xr:uid="{00000000-0005-0000-0000-000033070000}"/>
    <cellStyle name="Normal 3 4 2 2 2 2 3" xfId="2418" xr:uid="{00000000-0005-0000-0000-000034070000}"/>
    <cellStyle name="Normal 3 4 2 2 2 3" xfId="1665" xr:uid="{00000000-0005-0000-0000-000035070000}"/>
    <cellStyle name="Normal 3 4 2 2 2 3 2" xfId="3170" xr:uid="{00000000-0005-0000-0000-000036070000}"/>
    <cellStyle name="Normal 3 4 2 2 2 4" xfId="2417" xr:uid="{00000000-0005-0000-0000-000037070000}"/>
    <cellStyle name="Normal 3 4 2 2 3" xfId="544" xr:uid="{00000000-0005-0000-0000-000038070000}"/>
    <cellStyle name="Normal 3 4 2 2 3 2" xfId="545" xr:uid="{00000000-0005-0000-0000-000039070000}"/>
    <cellStyle name="Normal 3 4 2 2 3 2 2" xfId="1668" xr:uid="{00000000-0005-0000-0000-00003A070000}"/>
    <cellStyle name="Normal 3 4 2 2 3 2 2 2" xfId="3173" xr:uid="{00000000-0005-0000-0000-00003B070000}"/>
    <cellStyle name="Normal 3 4 2 2 3 2 3" xfId="2420" xr:uid="{00000000-0005-0000-0000-00003C070000}"/>
    <cellStyle name="Normal 3 4 2 2 3 3" xfId="1667" xr:uid="{00000000-0005-0000-0000-00003D070000}"/>
    <cellStyle name="Normal 3 4 2 2 3 3 2" xfId="3172" xr:uid="{00000000-0005-0000-0000-00003E070000}"/>
    <cellStyle name="Normal 3 4 2 2 3 4" xfId="2419" xr:uid="{00000000-0005-0000-0000-00003F070000}"/>
    <cellStyle name="Normal 3 4 2 2 4" xfId="546" xr:uid="{00000000-0005-0000-0000-000040070000}"/>
    <cellStyle name="Normal 3 4 2 2 4 2" xfId="1669" xr:uid="{00000000-0005-0000-0000-000041070000}"/>
    <cellStyle name="Normal 3 4 2 2 4 2 2" xfId="3174" xr:uid="{00000000-0005-0000-0000-000042070000}"/>
    <cellStyle name="Normal 3 4 2 2 4 3" xfId="2421" xr:uid="{00000000-0005-0000-0000-000043070000}"/>
    <cellStyle name="Normal 3 4 2 2 5" xfId="1664" xr:uid="{00000000-0005-0000-0000-000044070000}"/>
    <cellStyle name="Normal 3 4 2 2 5 2" xfId="3169" xr:uid="{00000000-0005-0000-0000-000045070000}"/>
    <cellStyle name="Normal 3 4 2 2 6" xfId="2416" xr:uid="{00000000-0005-0000-0000-000046070000}"/>
    <cellStyle name="Normal 3 4 2 2_AB Group Basel III" xfId="547" xr:uid="{00000000-0005-0000-0000-000047070000}"/>
    <cellStyle name="Normal 3 4 2 3" xfId="548" xr:uid="{00000000-0005-0000-0000-000048070000}"/>
    <cellStyle name="Normal 3 4 2 3 2" xfId="549" xr:uid="{00000000-0005-0000-0000-000049070000}"/>
    <cellStyle name="Normal 3 4 2 3 2 2" xfId="550" xr:uid="{00000000-0005-0000-0000-00004A070000}"/>
    <cellStyle name="Normal 3 4 2 3 2 2 2" xfId="1672" xr:uid="{00000000-0005-0000-0000-00004B070000}"/>
    <cellStyle name="Normal 3 4 2 3 2 2 2 2" xfId="3177" xr:uid="{00000000-0005-0000-0000-00004C070000}"/>
    <cellStyle name="Normal 3 4 2 3 2 2 3" xfId="2424" xr:uid="{00000000-0005-0000-0000-00004D070000}"/>
    <cellStyle name="Normal 3 4 2 3 2 3" xfId="1671" xr:uid="{00000000-0005-0000-0000-00004E070000}"/>
    <cellStyle name="Normal 3 4 2 3 2 3 2" xfId="3176" xr:uid="{00000000-0005-0000-0000-00004F070000}"/>
    <cellStyle name="Normal 3 4 2 3 2 4" xfId="2423" xr:uid="{00000000-0005-0000-0000-000050070000}"/>
    <cellStyle name="Normal 3 4 2 3 3" xfId="551" xr:uid="{00000000-0005-0000-0000-000051070000}"/>
    <cellStyle name="Normal 3 4 2 3 3 2" xfId="552" xr:uid="{00000000-0005-0000-0000-000052070000}"/>
    <cellStyle name="Normal 3 4 2 3 3 2 2" xfId="1674" xr:uid="{00000000-0005-0000-0000-000053070000}"/>
    <cellStyle name="Normal 3 4 2 3 3 2 2 2" xfId="3179" xr:uid="{00000000-0005-0000-0000-000054070000}"/>
    <cellStyle name="Normal 3 4 2 3 3 2 3" xfId="2426" xr:uid="{00000000-0005-0000-0000-000055070000}"/>
    <cellStyle name="Normal 3 4 2 3 3 3" xfId="1673" xr:uid="{00000000-0005-0000-0000-000056070000}"/>
    <cellStyle name="Normal 3 4 2 3 3 3 2" xfId="3178" xr:uid="{00000000-0005-0000-0000-000057070000}"/>
    <cellStyle name="Normal 3 4 2 3 3 4" xfId="2425" xr:uid="{00000000-0005-0000-0000-000058070000}"/>
    <cellStyle name="Normal 3 4 2 3 4" xfId="553" xr:uid="{00000000-0005-0000-0000-000059070000}"/>
    <cellStyle name="Normal 3 4 2 3 4 2" xfId="1675" xr:uid="{00000000-0005-0000-0000-00005A070000}"/>
    <cellStyle name="Normal 3 4 2 3 4 2 2" xfId="3180" xr:uid="{00000000-0005-0000-0000-00005B070000}"/>
    <cellStyle name="Normal 3 4 2 3 4 3" xfId="2427" xr:uid="{00000000-0005-0000-0000-00005C070000}"/>
    <cellStyle name="Normal 3 4 2 3 5" xfId="1670" xr:uid="{00000000-0005-0000-0000-00005D070000}"/>
    <cellStyle name="Normal 3 4 2 3 5 2" xfId="3175" xr:uid="{00000000-0005-0000-0000-00005E070000}"/>
    <cellStyle name="Normal 3 4 2 3 6" xfId="2422" xr:uid="{00000000-0005-0000-0000-00005F070000}"/>
    <cellStyle name="Normal 3 4 2 3_AB Group Basel III" xfId="554" xr:uid="{00000000-0005-0000-0000-000060070000}"/>
    <cellStyle name="Normal 3 4 2 4" xfId="555" xr:uid="{00000000-0005-0000-0000-000061070000}"/>
    <cellStyle name="Normal 3 4 2 4 2" xfId="556" xr:uid="{00000000-0005-0000-0000-000062070000}"/>
    <cellStyle name="Normal 3 4 2 4 2 2" xfId="1677" xr:uid="{00000000-0005-0000-0000-000063070000}"/>
    <cellStyle name="Normal 3 4 2 4 2 2 2" xfId="3182" xr:uid="{00000000-0005-0000-0000-000064070000}"/>
    <cellStyle name="Normal 3 4 2 4 2 3" xfId="2429" xr:uid="{00000000-0005-0000-0000-000065070000}"/>
    <cellStyle name="Normal 3 4 2 4 3" xfId="1676" xr:uid="{00000000-0005-0000-0000-000066070000}"/>
    <cellStyle name="Normal 3 4 2 4 3 2" xfId="3181" xr:uid="{00000000-0005-0000-0000-000067070000}"/>
    <cellStyle name="Normal 3 4 2 4 4" xfId="2428" xr:uid="{00000000-0005-0000-0000-000068070000}"/>
    <cellStyle name="Normal 3 4 2 5" xfId="557" xr:uid="{00000000-0005-0000-0000-000069070000}"/>
    <cellStyle name="Normal 3 4 2 5 2" xfId="558" xr:uid="{00000000-0005-0000-0000-00006A070000}"/>
    <cellStyle name="Normal 3 4 2 5 2 2" xfId="1679" xr:uid="{00000000-0005-0000-0000-00006B070000}"/>
    <cellStyle name="Normal 3 4 2 5 2 2 2" xfId="3184" xr:uid="{00000000-0005-0000-0000-00006C070000}"/>
    <cellStyle name="Normal 3 4 2 5 2 3" xfId="2431" xr:uid="{00000000-0005-0000-0000-00006D070000}"/>
    <cellStyle name="Normal 3 4 2 5 3" xfId="1678" xr:uid="{00000000-0005-0000-0000-00006E070000}"/>
    <cellStyle name="Normal 3 4 2 5 3 2" xfId="3183" xr:uid="{00000000-0005-0000-0000-00006F070000}"/>
    <cellStyle name="Normal 3 4 2 5 4" xfId="2430" xr:uid="{00000000-0005-0000-0000-000070070000}"/>
    <cellStyle name="Normal 3 4 2 6" xfId="559" xr:uid="{00000000-0005-0000-0000-000071070000}"/>
    <cellStyle name="Normal 3 4 2 6 2" xfId="1680" xr:uid="{00000000-0005-0000-0000-000072070000}"/>
    <cellStyle name="Normal 3 4 2 6 2 2" xfId="3185" xr:uid="{00000000-0005-0000-0000-000073070000}"/>
    <cellStyle name="Normal 3 4 2 6 3" xfId="2432" xr:uid="{00000000-0005-0000-0000-000074070000}"/>
    <cellStyle name="Normal 3 4 2 7" xfId="560" xr:uid="{00000000-0005-0000-0000-000075070000}"/>
    <cellStyle name="Normal 3 4 2 7 2" xfId="1681" xr:uid="{00000000-0005-0000-0000-000076070000}"/>
    <cellStyle name="Normal 3 4 2 7 2 2" xfId="3186" xr:uid="{00000000-0005-0000-0000-000077070000}"/>
    <cellStyle name="Normal 3 4 2 7 3" xfId="2433" xr:uid="{00000000-0005-0000-0000-000078070000}"/>
    <cellStyle name="Normal 3 4 2 8" xfId="1663" xr:uid="{00000000-0005-0000-0000-000079070000}"/>
    <cellStyle name="Normal 3 4 2 8 2" xfId="3168" xr:uid="{00000000-0005-0000-0000-00007A070000}"/>
    <cellStyle name="Normal 3 4 2 9" xfId="2415" xr:uid="{00000000-0005-0000-0000-00007B070000}"/>
    <cellStyle name="Normal 3 4 2_AB Group Basel III" xfId="561" xr:uid="{00000000-0005-0000-0000-00007C070000}"/>
    <cellStyle name="Normal 3 4 3" xfId="562" xr:uid="{00000000-0005-0000-0000-00007D070000}"/>
    <cellStyle name="Normal 3 4 3 2" xfId="563" xr:uid="{00000000-0005-0000-0000-00007E070000}"/>
    <cellStyle name="Normal 3 4 3 2 2" xfId="564" xr:uid="{00000000-0005-0000-0000-00007F070000}"/>
    <cellStyle name="Normal 3 4 3 2 2 2" xfId="1684" xr:uid="{00000000-0005-0000-0000-000080070000}"/>
    <cellStyle name="Normal 3 4 3 2 2 2 2" xfId="3189" xr:uid="{00000000-0005-0000-0000-000081070000}"/>
    <cellStyle name="Normal 3 4 3 2 2 3" xfId="2436" xr:uid="{00000000-0005-0000-0000-000082070000}"/>
    <cellStyle name="Normal 3 4 3 2 3" xfId="1683" xr:uid="{00000000-0005-0000-0000-000083070000}"/>
    <cellStyle name="Normal 3 4 3 2 3 2" xfId="3188" xr:uid="{00000000-0005-0000-0000-000084070000}"/>
    <cellStyle name="Normal 3 4 3 2 4" xfId="2435" xr:uid="{00000000-0005-0000-0000-000085070000}"/>
    <cellStyle name="Normal 3 4 3 3" xfId="565" xr:uid="{00000000-0005-0000-0000-000086070000}"/>
    <cellStyle name="Normal 3 4 3 3 2" xfId="566" xr:uid="{00000000-0005-0000-0000-000087070000}"/>
    <cellStyle name="Normal 3 4 3 3 2 2" xfId="1686" xr:uid="{00000000-0005-0000-0000-000088070000}"/>
    <cellStyle name="Normal 3 4 3 3 2 2 2" xfId="3191" xr:uid="{00000000-0005-0000-0000-000089070000}"/>
    <cellStyle name="Normal 3 4 3 3 2 3" xfId="2438" xr:uid="{00000000-0005-0000-0000-00008A070000}"/>
    <cellStyle name="Normal 3 4 3 3 3" xfId="1685" xr:uid="{00000000-0005-0000-0000-00008B070000}"/>
    <cellStyle name="Normal 3 4 3 3 3 2" xfId="3190" xr:uid="{00000000-0005-0000-0000-00008C070000}"/>
    <cellStyle name="Normal 3 4 3 3 4" xfId="2437" xr:uid="{00000000-0005-0000-0000-00008D070000}"/>
    <cellStyle name="Normal 3 4 3 4" xfId="567" xr:uid="{00000000-0005-0000-0000-00008E070000}"/>
    <cellStyle name="Normal 3 4 3 4 2" xfId="1687" xr:uid="{00000000-0005-0000-0000-00008F070000}"/>
    <cellStyle name="Normal 3 4 3 4 2 2" xfId="3192" xr:uid="{00000000-0005-0000-0000-000090070000}"/>
    <cellStyle name="Normal 3 4 3 4 3" xfId="2439" xr:uid="{00000000-0005-0000-0000-000091070000}"/>
    <cellStyle name="Normal 3 4 3 5" xfId="1682" xr:uid="{00000000-0005-0000-0000-000092070000}"/>
    <cellStyle name="Normal 3 4 3 5 2" xfId="3187" xr:uid="{00000000-0005-0000-0000-000093070000}"/>
    <cellStyle name="Normal 3 4 3 6" xfId="2434" xr:uid="{00000000-0005-0000-0000-000094070000}"/>
    <cellStyle name="Normal 3 4 3_AB Group Basel III" xfId="568" xr:uid="{00000000-0005-0000-0000-000095070000}"/>
    <cellStyle name="Normal 3 4 4" xfId="569" xr:uid="{00000000-0005-0000-0000-000096070000}"/>
    <cellStyle name="Normal 3 4 4 2" xfId="570" xr:uid="{00000000-0005-0000-0000-000097070000}"/>
    <cellStyle name="Normal 3 4 4 2 2" xfId="571" xr:uid="{00000000-0005-0000-0000-000098070000}"/>
    <cellStyle name="Normal 3 4 4 2 2 2" xfId="1690" xr:uid="{00000000-0005-0000-0000-000099070000}"/>
    <cellStyle name="Normal 3 4 4 2 2 2 2" xfId="3195" xr:uid="{00000000-0005-0000-0000-00009A070000}"/>
    <cellStyle name="Normal 3 4 4 2 2 3" xfId="2442" xr:uid="{00000000-0005-0000-0000-00009B070000}"/>
    <cellStyle name="Normal 3 4 4 2 3" xfId="1689" xr:uid="{00000000-0005-0000-0000-00009C070000}"/>
    <cellStyle name="Normal 3 4 4 2 3 2" xfId="3194" xr:uid="{00000000-0005-0000-0000-00009D070000}"/>
    <cellStyle name="Normal 3 4 4 2 4" xfId="2441" xr:uid="{00000000-0005-0000-0000-00009E070000}"/>
    <cellStyle name="Normal 3 4 4 3" xfId="572" xr:uid="{00000000-0005-0000-0000-00009F070000}"/>
    <cellStyle name="Normal 3 4 4 3 2" xfId="573" xr:uid="{00000000-0005-0000-0000-0000A0070000}"/>
    <cellStyle name="Normal 3 4 4 3 2 2" xfId="1692" xr:uid="{00000000-0005-0000-0000-0000A1070000}"/>
    <cellStyle name="Normal 3 4 4 3 2 2 2" xfId="3197" xr:uid="{00000000-0005-0000-0000-0000A2070000}"/>
    <cellStyle name="Normal 3 4 4 3 2 3" xfId="2444" xr:uid="{00000000-0005-0000-0000-0000A3070000}"/>
    <cellStyle name="Normal 3 4 4 3 3" xfId="1691" xr:uid="{00000000-0005-0000-0000-0000A4070000}"/>
    <cellStyle name="Normal 3 4 4 3 3 2" xfId="3196" xr:uid="{00000000-0005-0000-0000-0000A5070000}"/>
    <cellStyle name="Normal 3 4 4 3 4" xfId="2443" xr:uid="{00000000-0005-0000-0000-0000A6070000}"/>
    <cellStyle name="Normal 3 4 4 4" xfId="574" xr:uid="{00000000-0005-0000-0000-0000A7070000}"/>
    <cellStyle name="Normal 3 4 4 4 2" xfId="1693" xr:uid="{00000000-0005-0000-0000-0000A8070000}"/>
    <cellStyle name="Normal 3 4 4 4 2 2" xfId="3198" xr:uid="{00000000-0005-0000-0000-0000A9070000}"/>
    <cellStyle name="Normal 3 4 4 4 3" xfId="2445" xr:uid="{00000000-0005-0000-0000-0000AA070000}"/>
    <cellStyle name="Normal 3 4 4 5" xfId="1688" xr:uid="{00000000-0005-0000-0000-0000AB070000}"/>
    <cellStyle name="Normal 3 4 4 5 2" xfId="3193" xr:uid="{00000000-0005-0000-0000-0000AC070000}"/>
    <cellStyle name="Normal 3 4 4 6" xfId="2440" xr:uid="{00000000-0005-0000-0000-0000AD070000}"/>
    <cellStyle name="Normal 3 4 4_AB Group Basel III" xfId="575" xr:uid="{00000000-0005-0000-0000-0000AE070000}"/>
    <cellStyle name="Normal 3 4 5" xfId="576" xr:uid="{00000000-0005-0000-0000-0000AF070000}"/>
    <cellStyle name="Normal 3 4 5 2" xfId="577" xr:uid="{00000000-0005-0000-0000-0000B0070000}"/>
    <cellStyle name="Normal 3 4 5 2 2" xfId="1695" xr:uid="{00000000-0005-0000-0000-0000B1070000}"/>
    <cellStyle name="Normal 3 4 5 2 2 2" xfId="3200" xr:uid="{00000000-0005-0000-0000-0000B2070000}"/>
    <cellStyle name="Normal 3 4 5 2 3" xfId="2447" xr:uid="{00000000-0005-0000-0000-0000B3070000}"/>
    <cellStyle name="Normal 3 4 5 3" xfId="1694" xr:uid="{00000000-0005-0000-0000-0000B4070000}"/>
    <cellStyle name="Normal 3 4 5 3 2" xfId="3199" xr:uid="{00000000-0005-0000-0000-0000B5070000}"/>
    <cellStyle name="Normal 3 4 5 4" xfId="2446" xr:uid="{00000000-0005-0000-0000-0000B6070000}"/>
    <cellStyle name="Normal 3 4 6" xfId="578" xr:uid="{00000000-0005-0000-0000-0000B7070000}"/>
    <cellStyle name="Normal 3 4 6 2" xfId="579" xr:uid="{00000000-0005-0000-0000-0000B8070000}"/>
    <cellStyle name="Normal 3 4 6 2 2" xfId="1697" xr:uid="{00000000-0005-0000-0000-0000B9070000}"/>
    <cellStyle name="Normal 3 4 6 2 2 2" xfId="3202" xr:uid="{00000000-0005-0000-0000-0000BA070000}"/>
    <cellStyle name="Normal 3 4 6 2 3" xfId="2449" xr:uid="{00000000-0005-0000-0000-0000BB070000}"/>
    <cellStyle name="Normal 3 4 6 3" xfId="1696" xr:uid="{00000000-0005-0000-0000-0000BC070000}"/>
    <cellStyle name="Normal 3 4 6 3 2" xfId="3201" xr:uid="{00000000-0005-0000-0000-0000BD070000}"/>
    <cellStyle name="Normal 3 4 6 4" xfId="2448" xr:uid="{00000000-0005-0000-0000-0000BE070000}"/>
    <cellStyle name="Normal 3 4 7" xfId="580" xr:uid="{00000000-0005-0000-0000-0000BF070000}"/>
    <cellStyle name="Normal 3 4 7 2" xfId="1698" xr:uid="{00000000-0005-0000-0000-0000C0070000}"/>
    <cellStyle name="Normal 3 4 7 2 2" xfId="3203" xr:uid="{00000000-0005-0000-0000-0000C1070000}"/>
    <cellStyle name="Normal 3 4 7 3" xfId="2450" xr:uid="{00000000-0005-0000-0000-0000C2070000}"/>
    <cellStyle name="Normal 3 4 8" xfId="581" xr:uid="{00000000-0005-0000-0000-0000C3070000}"/>
    <cellStyle name="Normal 3 4 8 2" xfId="1699" xr:uid="{00000000-0005-0000-0000-0000C4070000}"/>
    <cellStyle name="Normal 3 4 8 2 2" xfId="3204" xr:uid="{00000000-0005-0000-0000-0000C5070000}"/>
    <cellStyle name="Normal 3 4 8 3" xfId="2451" xr:uid="{00000000-0005-0000-0000-0000C6070000}"/>
    <cellStyle name="Normal 3 4 9" xfId="1662" xr:uid="{00000000-0005-0000-0000-0000C7070000}"/>
    <cellStyle name="Normal 3 4 9 2" xfId="3167" xr:uid="{00000000-0005-0000-0000-0000C8070000}"/>
    <cellStyle name="Normal 3 4_AB Group Basel III" xfId="582" xr:uid="{00000000-0005-0000-0000-0000C9070000}"/>
    <cellStyle name="Normal 3 5" xfId="583" xr:uid="{00000000-0005-0000-0000-0000CA070000}"/>
    <cellStyle name="Normal 3 5 2" xfId="584" xr:uid="{00000000-0005-0000-0000-0000CB070000}"/>
    <cellStyle name="Normal 3 5 2 2" xfId="585" xr:uid="{00000000-0005-0000-0000-0000CC070000}"/>
    <cellStyle name="Normal 3 5 2 2 2" xfId="586" xr:uid="{00000000-0005-0000-0000-0000CD070000}"/>
    <cellStyle name="Normal 3 5 2 2 2 2" xfId="1703" xr:uid="{00000000-0005-0000-0000-0000CE070000}"/>
    <cellStyle name="Normal 3 5 2 2 2 2 2" xfId="3208" xr:uid="{00000000-0005-0000-0000-0000CF070000}"/>
    <cellStyle name="Normal 3 5 2 2 2 3" xfId="2455" xr:uid="{00000000-0005-0000-0000-0000D0070000}"/>
    <cellStyle name="Normal 3 5 2 2 3" xfId="1702" xr:uid="{00000000-0005-0000-0000-0000D1070000}"/>
    <cellStyle name="Normal 3 5 2 2 3 2" xfId="3207" xr:uid="{00000000-0005-0000-0000-0000D2070000}"/>
    <cellStyle name="Normal 3 5 2 2 4" xfId="2454" xr:uid="{00000000-0005-0000-0000-0000D3070000}"/>
    <cellStyle name="Normal 3 5 2 3" xfId="587" xr:uid="{00000000-0005-0000-0000-0000D4070000}"/>
    <cellStyle name="Normal 3 5 2 3 2" xfId="588" xr:uid="{00000000-0005-0000-0000-0000D5070000}"/>
    <cellStyle name="Normal 3 5 2 3 2 2" xfId="1705" xr:uid="{00000000-0005-0000-0000-0000D6070000}"/>
    <cellStyle name="Normal 3 5 2 3 2 2 2" xfId="3210" xr:uid="{00000000-0005-0000-0000-0000D7070000}"/>
    <cellStyle name="Normal 3 5 2 3 2 3" xfId="2457" xr:uid="{00000000-0005-0000-0000-0000D8070000}"/>
    <cellStyle name="Normal 3 5 2 3 3" xfId="1704" xr:uid="{00000000-0005-0000-0000-0000D9070000}"/>
    <cellStyle name="Normal 3 5 2 3 3 2" xfId="3209" xr:uid="{00000000-0005-0000-0000-0000DA070000}"/>
    <cellStyle name="Normal 3 5 2 3 4" xfId="2456" xr:uid="{00000000-0005-0000-0000-0000DB070000}"/>
    <cellStyle name="Normal 3 5 2 4" xfId="589" xr:uid="{00000000-0005-0000-0000-0000DC070000}"/>
    <cellStyle name="Normal 3 5 2 4 2" xfId="1706" xr:uid="{00000000-0005-0000-0000-0000DD070000}"/>
    <cellStyle name="Normal 3 5 2 4 2 2" xfId="3211" xr:uid="{00000000-0005-0000-0000-0000DE070000}"/>
    <cellStyle name="Normal 3 5 2 4 3" xfId="2458" xr:uid="{00000000-0005-0000-0000-0000DF070000}"/>
    <cellStyle name="Normal 3 5 2 5" xfId="1701" xr:uid="{00000000-0005-0000-0000-0000E0070000}"/>
    <cellStyle name="Normal 3 5 2 5 2" xfId="3206" xr:uid="{00000000-0005-0000-0000-0000E1070000}"/>
    <cellStyle name="Normal 3 5 2 6" xfId="2453" xr:uid="{00000000-0005-0000-0000-0000E2070000}"/>
    <cellStyle name="Normal 3 5 2_AB Group Basel III" xfId="590" xr:uid="{00000000-0005-0000-0000-0000E3070000}"/>
    <cellStyle name="Normal 3 5 3" xfId="591" xr:uid="{00000000-0005-0000-0000-0000E4070000}"/>
    <cellStyle name="Normal 3 5 3 2" xfId="592" xr:uid="{00000000-0005-0000-0000-0000E5070000}"/>
    <cellStyle name="Normal 3 5 3 2 2" xfId="593" xr:uid="{00000000-0005-0000-0000-0000E6070000}"/>
    <cellStyle name="Normal 3 5 3 2 2 2" xfId="1709" xr:uid="{00000000-0005-0000-0000-0000E7070000}"/>
    <cellStyle name="Normal 3 5 3 2 2 2 2" xfId="3214" xr:uid="{00000000-0005-0000-0000-0000E8070000}"/>
    <cellStyle name="Normal 3 5 3 2 2 3" xfId="2461" xr:uid="{00000000-0005-0000-0000-0000E9070000}"/>
    <cellStyle name="Normal 3 5 3 2 3" xfId="1708" xr:uid="{00000000-0005-0000-0000-0000EA070000}"/>
    <cellStyle name="Normal 3 5 3 2 3 2" xfId="3213" xr:uid="{00000000-0005-0000-0000-0000EB070000}"/>
    <cellStyle name="Normal 3 5 3 2 4" xfId="2460" xr:uid="{00000000-0005-0000-0000-0000EC070000}"/>
    <cellStyle name="Normal 3 5 3 3" xfId="594" xr:uid="{00000000-0005-0000-0000-0000ED070000}"/>
    <cellStyle name="Normal 3 5 3 3 2" xfId="595" xr:uid="{00000000-0005-0000-0000-0000EE070000}"/>
    <cellStyle name="Normal 3 5 3 3 2 2" xfId="1711" xr:uid="{00000000-0005-0000-0000-0000EF070000}"/>
    <cellStyle name="Normal 3 5 3 3 2 2 2" xfId="3216" xr:uid="{00000000-0005-0000-0000-0000F0070000}"/>
    <cellStyle name="Normal 3 5 3 3 2 3" xfId="2463" xr:uid="{00000000-0005-0000-0000-0000F1070000}"/>
    <cellStyle name="Normal 3 5 3 3 3" xfId="1710" xr:uid="{00000000-0005-0000-0000-0000F2070000}"/>
    <cellStyle name="Normal 3 5 3 3 3 2" xfId="3215" xr:uid="{00000000-0005-0000-0000-0000F3070000}"/>
    <cellStyle name="Normal 3 5 3 3 4" xfId="2462" xr:uid="{00000000-0005-0000-0000-0000F4070000}"/>
    <cellStyle name="Normal 3 5 3 4" xfId="596" xr:uid="{00000000-0005-0000-0000-0000F5070000}"/>
    <cellStyle name="Normal 3 5 3 4 2" xfId="1712" xr:uid="{00000000-0005-0000-0000-0000F6070000}"/>
    <cellStyle name="Normal 3 5 3 4 2 2" xfId="3217" xr:uid="{00000000-0005-0000-0000-0000F7070000}"/>
    <cellStyle name="Normal 3 5 3 4 3" xfId="2464" xr:uid="{00000000-0005-0000-0000-0000F8070000}"/>
    <cellStyle name="Normal 3 5 3 5" xfId="1707" xr:uid="{00000000-0005-0000-0000-0000F9070000}"/>
    <cellStyle name="Normal 3 5 3 5 2" xfId="3212" xr:uid="{00000000-0005-0000-0000-0000FA070000}"/>
    <cellStyle name="Normal 3 5 3 6" xfId="2459" xr:uid="{00000000-0005-0000-0000-0000FB070000}"/>
    <cellStyle name="Normal 3 5 3_AB Group Basel III" xfId="597" xr:uid="{00000000-0005-0000-0000-0000FC070000}"/>
    <cellStyle name="Normal 3 5 4" xfId="598" xr:uid="{00000000-0005-0000-0000-0000FD070000}"/>
    <cellStyle name="Normal 3 5 4 2" xfId="599" xr:uid="{00000000-0005-0000-0000-0000FE070000}"/>
    <cellStyle name="Normal 3 5 4 2 2" xfId="1714" xr:uid="{00000000-0005-0000-0000-0000FF070000}"/>
    <cellStyle name="Normal 3 5 4 2 2 2" xfId="3219" xr:uid="{00000000-0005-0000-0000-000000080000}"/>
    <cellStyle name="Normal 3 5 4 2 3" xfId="2466" xr:uid="{00000000-0005-0000-0000-000001080000}"/>
    <cellStyle name="Normal 3 5 4 3" xfId="1713" xr:uid="{00000000-0005-0000-0000-000002080000}"/>
    <cellStyle name="Normal 3 5 4 3 2" xfId="3218" xr:uid="{00000000-0005-0000-0000-000003080000}"/>
    <cellStyle name="Normal 3 5 4 4" xfId="2465" xr:uid="{00000000-0005-0000-0000-000004080000}"/>
    <cellStyle name="Normal 3 5 5" xfId="600" xr:uid="{00000000-0005-0000-0000-000005080000}"/>
    <cellStyle name="Normal 3 5 5 2" xfId="601" xr:uid="{00000000-0005-0000-0000-000006080000}"/>
    <cellStyle name="Normal 3 5 5 2 2" xfId="1716" xr:uid="{00000000-0005-0000-0000-000007080000}"/>
    <cellStyle name="Normal 3 5 5 2 2 2" xfId="3221" xr:uid="{00000000-0005-0000-0000-000008080000}"/>
    <cellStyle name="Normal 3 5 5 2 3" xfId="2468" xr:uid="{00000000-0005-0000-0000-000009080000}"/>
    <cellStyle name="Normal 3 5 5 3" xfId="1715" xr:uid="{00000000-0005-0000-0000-00000A080000}"/>
    <cellStyle name="Normal 3 5 5 3 2" xfId="3220" xr:uid="{00000000-0005-0000-0000-00000B080000}"/>
    <cellStyle name="Normal 3 5 5 4" xfId="2467" xr:uid="{00000000-0005-0000-0000-00000C080000}"/>
    <cellStyle name="Normal 3 5 6" xfId="602" xr:uid="{00000000-0005-0000-0000-00000D080000}"/>
    <cellStyle name="Normal 3 5 6 2" xfId="1717" xr:uid="{00000000-0005-0000-0000-00000E080000}"/>
    <cellStyle name="Normal 3 5 6 2 2" xfId="3222" xr:uid="{00000000-0005-0000-0000-00000F080000}"/>
    <cellStyle name="Normal 3 5 6 3" xfId="2469" xr:uid="{00000000-0005-0000-0000-000010080000}"/>
    <cellStyle name="Normal 3 5 7" xfId="603" xr:uid="{00000000-0005-0000-0000-000011080000}"/>
    <cellStyle name="Normal 3 5 7 2" xfId="1718" xr:uid="{00000000-0005-0000-0000-000012080000}"/>
    <cellStyle name="Normal 3 5 7 2 2" xfId="3223" xr:uid="{00000000-0005-0000-0000-000013080000}"/>
    <cellStyle name="Normal 3 5 7 3" xfId="2470" xr:uid="{00000000-0005-0000-0000-000014080000}"/>
    <cellStyle name="Normal 3 5 8" xfId="1700" xr:uid="{00000000-0005-0000-0000-000015080000}"/>
    <cellStyle name="Normal 3 5 8 2" xfId="3205" xr:uid="{00000000-0005-0000-0000-000016080000}"/>
    <cellStyle name="Normal 3 5 9" xfId="2452" xr:uid="{00000000-0005-0000-0000-000017080000}"/>
    <cellStyle name="Normal 3 5_AB Group Basel III" xfId="604" xr:uid="{00000000-0005-0000-0000-000018080000}"/>
    <cellStyle name="Normal 3 6" xfId="605" xr:uid="{00000000-0005-0000-0000-000019080000}"/>
    <cellStyle name="Normal 3 6 2" xfId="606" xr:uid="{00000000-0005-0000-0000-00001A080000}"/>
    <cellStyle name="Normal 3 6 2 2" xfId="607" xr:uid="{00000000-0005-0000-0000-00001B080000}"/>
    <cellStyle name="Normal 3 6 2 2 2" xfId="1721" xr:uid="{00000000-0005-0000-0000-00001C080000}"/>
    <cellStyle name="Normal 3 6 2 2 2 2" xfId="3226" xr:uid="{00000000-0005-0000-0000-00001D080000}"/>
    <cellStyle name="Normal 3 6 2 2 3" xfId="2473" xr:uid="{00000000-0005-0000-0000-00001E080000}"/>
    <cellStyle name="Normal 3 6 2 3" xfId="1720" xr:uid="{00000000-0005-0000-0000-00001F080000}"/>
    <cellStyle name="Normal 3 6 2 3 2" xfId="3225" xr:uid="{00000000-0005-0000-0000-000020080000}"/>
    <cellStyle name="Normal 3 6 2 4" xfId="2472" xr:uid="{00000000-0005-0000-0000-000021080000}"/>
    <cellStyle name="Normal 3 6 3" xfId="608" xr:uid="{00000000-0005-0000-0000-000022080000}"/>
    <cellStyle name="Normal 3 6 3 2" xfId="609" xr:uid="{00000000-0005-0000-0000-000023080000}"/>
    <cellStyle name="Normal 3 6 3 2 2" xfId="1723" xr:uid="{00000000-0005-0000-0000-000024080000}"/>
    <cellStyle name="Normal 3 6 3 2 2 2" xfId="3228" xr:uid="{00000000-0005-0000-0000-000025080000}"/>
    <cellStyle name="Normal 3 6 3 2 3" xfId="2475" xr:uid="{00000000-0005-0000-0000-000026080000}"/>
    <cellStyle name="Normal 3 6 3 3" xfId="1722" xr:uid="{00000000-0005-0000-0000-000027080000}"/>
    <cellStyle name="Normal 3 6 3 3 2" xfId="3227" xr:uid="{00000000-0005-0000-0000-000028080000}"/>
    <cellStyle name="Normal 3 6 3 4" xfId="2474" xr:uid="{00000000-0005-0000-0000-000029080000}"/>
    <cellStyle name="Normal 3 6 4" xfId="610" xr:uid="{00000000-0005-0000-0000-00002A080000}"/>
    <cellStyle name="Normal 3 6 4 2" xfId="1724" xr:uid="{00000000-0005-0000-0000-00002B080000}"/>
    <cellStyle name="Normal 3 6 4 2 2" xfId="3229" xr:uid="{00000000-0005-0000-0000-00002C080000}"/>
    <cellStyle name="Normal 3 6 4 3" xfId="2476" xr:uid="{00000000-0005-0000-0000-00002D080000}"/>
    <cellStyle name="Normal 3 6 5" xfId="1719" xr:uid="{00000000-0005-0000-0000-00002E080000}"/>
    <cellStyle name="Normal 3 6 5 2" xfId="3224" xr:uid="{00000000-0005-0000-0000-00002F080000}"/>
    <cellStyle name="Normal 3 6 6" xfId="2471" xr:uid="{00000000-0005-0000-0000-000030080000}"/>
    <cellStyle name="Normal 3 6_AB Group Basel III" xfId="611" xr:uid="{00000000-0005-0000-0000-000031080000}"/>
    <cellStyle name="Normal 3 7" xfId="612" xr:uid="{00000000-0005-0000-0000-000032080000}"/>
    <cellStyle name="Normal 3 7 2" xfId="613" xr:uid="{00000000-0005-0000-0000-000033080000}"/>
    <cellStyle name="Normal 3 7 2 2" xfId="614" xr:uid="{00000000-0005-0000-0000-000034080000}"/>
    <cellStyle name="Normal 3 7 2 2 2" xfId="1727" xr:uid="{00000000-0005-0000-0000-000035080000}"/>
    <cellStyle name="Normal 3 7 2 2 2 2" xfId="3232" xr:uid="{00000000-0005-0000-0000-000036080000}"/>
    <cellStyle name="Normal 3 7 2 2 3" xfId="2479" xr:uid="{00000000-0005-0000-0000-000037080000}"/>
    <cellStyle name="Normal 3 7 2 3" xfId="1726" xr:uid="{00000000-0005-0000-0000-000038080000}"/>
    <cellStyle name="Normal 3 7 2 3 2" xfId="3231" xr:uid="{00000000-0005-0000-0000-000039080000}"/>
    <cellStyle name="Normal 3 7 2 4" xfId="2478" xr:uid="{00000000-0005-0000-0000-00003A080000}"/>
    <cellStyle name="Normal 3 7 3" xfId="615" xr:uid="{00000000-0005-0000-0000-00003B080000}"/>
    <cellStyle name="Normal 3 7 3 2" xfId="616" xr:uid="{00000000-0005-0000-0000-00003C080000}"/>
    <cellStyle name="Normal 3 7 3 2 2" xfId="1729" xr:uid="{00000000-0005-0000-0000-00003D080000}"/>
    <cellStyle name="Normal 3 7 3 2 2 2" xfId="3234" xr:uid="{00000000-0005-0000-0000-00003E080000}"/>
    <cellStyle name="Normal 3 7 3 2 3" xfId="2481" xr:uid="{00000000-0005-0000-0000-00003F080000}"/>
    <cellStyle name="Normal 3 7 3 3" xfId="1728" xr:uid="{00000000-0005-0000-0000-000040080000}"/>
    <cellStyle name="Normal 3 7 3 3 2" xfId="3233" xr:uid="{00000000-0005-0000-0000-000041080000}"/>
    <cellStyle name="Normal 3 7 3 4" xfId="2480" xr:uid="{00000000-0005-0000-0000-000042080000}"/>
    <cellStyle name="Normal 3 7 4" xfId="617" xr:uid="{00000000-0005-0000-0000-000043080000}"/>
    <cellStyle name="Normal 3 7 4 2" xfId="1730" xr:uid="{00000000-0005-0000-0000-000044080000}"/>
    <cellStyle name="Normal 3 7 4 2 2" xfId="3235" xr:uid="{00000000-0005-0000-0000-000045080000}"/>
    <cellStyle name="Normal 3 7 4 3" xfId="2482" xr:uid="{00000000-0005-0000-0000-000046080000}"/>
    <cellStyle name="Normal 3 7 5" xfId="1725" xr:uid="{00000000-0005-0000-0000-000047080000}"/>
    <cellStyle name="Normal 3 7 5 2" xfId="3230" xr:uid="{00000000-0005-0000-0000-000048080000}"/>
    <cellStyle name="Normal 3 7 6" xfId="2477" xr:uid="{00000000-0005-0000-0000-000049080000}"/>
    <cellStyle name="Normal 3 7_AB Group Basel III" xfId="618" xr:uid="{00000000-0005-0000-0000-00004A080000}"/>
    <cellStyle name="Normal 3 8" xfId="619" xr:uid="{00000000-0005-0000-0000-00004B080000}"/>
    <cellStyle name="Normal 3 8 2" xfId="620" xr:uid="{00000000-0005-0000-0000-00004C080000}"/>
    <cellStyle name="Normal 3 8 2 2" xfId="1732" xr:uid="{00000000-0005-0000-0000-00004D080000}"/>
    <cellStyle name="Normal 3 8 2 2 2" xfId="3237" xr:uid="{00000000-0005-0000-0000-00004E080000}"/>
    <cellStyle name="Normal 3 8 2 3" xfId="2484" xr:uid="{00000000-0005-0000-0000-00004F080000}"/>
    <cellStyle name="Normal 3 8 3" xfId="1731" xr:uid="{00000000-0005-0000-0000-000050080000}"/>
    <cellStyle name="Normal 3 8 3 2" xfId="3236" xr:uid="{00000000-0005-0000-0000-000051080000}"/>
    <cellStyle name="Normal 3 8 4" xfId="2483" xr:uid="{00000000-0005-0000-0000-000052080000}"/>
    <cellStyle name="Normal 3 9" xfId="621" xr:uid="{00000000-0005-0000-0000-000053080000}"/>
    <cellStyle name="Normal 3 9 2" xfId="622" xr:uid="{00000000-0005-0000-0000-000054080000}"/>
    <cellStyle name="Normal 3 9 2 2" xfId="1734" xr:uid="{00000000-0005-0000-0000-000055080000}"/>
    <cellStyle name="Normal 3 9 2 2 2" xfId="3239" xr:uid="{00000000-0005-0000-0000-000056080000}"/>
    <cellStyle name="Normal 3 9 2 3" xfId="2486" xr:uid="{00000000-0005-0000-0000-000057080000}"/>
    <cellStyle name="Normal 3 9 3" xfId="1733" xr:uid="{00000000-0005-0000-0000-000058080000}"/>
    <cellStyle name="Normal 3 9 3 2" xfId="3238" xr:uid="{00000000-0005-0000-0000-000059080000}"/>
    <cellStyle name="Normal 3 9 4" xfId="2485" xr:uid="{00000000-0005-0000-0000-00005A080000}"/>
    <cellStyle name="Normal 3_AB Group Basel III" xfId="623" xr:uid="{00000000-0005-0000-0000-00005B080000}"/>
    <cellStyle name="Normal 4" xfId="624" xr:uid="{00000000-0005-0000-0000-00005C080000}"/>
    <cellStyle name="Normal 4 10" xfId="625" xr:uid="{00000000-0005-0000-0000-00005D080000}"/>
    <cellStyle name="Normal 4 10 2" xfId="1736" xr:uid="{00000000-0005-0000-0000-00005E080000}"/>
    <cellStyle name="Normal 4 10 2 2" xfId="3241" xr:uid="{00000000-0005-0000-0000-00005F080000}"/>
    <cellStyle name="Normal 4 10 3" xfId="2488" xr:uid="{00000000-0005-0000-0000-000060080000}"/>
    <cellStyle name="Normal 4 11" xfId="626" xr:uid="{00000000-0005-0000-0000-000061080000}"/>
    <cellStyle name="Normal 4 11 2" xfId="1737" xr:uid="{00000000-0005-0000-0000-000062080000}"/>
    <cellStyle name="Normal 4 11 2 2" xfId="3242" xr:uid="{00000000-0005-0000-0000-000063080000}"/>
    <cellStyle name="Normal 4 11 3" xfId="2489" xr:uid="{00000000-0005-0000-0000-000064080000}"/>
    <cellStyle name="Normal 4 12" xfId="1735" xr:uid="{00000000-0005-0000-0000-000065080000}"/>
    <cellStyle name="Normal 4 12 2" xfId="3240" xr:uid="{00000000-0005-0000-0000-000066080000}"/>
    <cellStyle name="Normal 4 13" xfId="2487" xr:uid="{00000000-0005-0000-0000-000067080000}"/>
    <cellStyle name="Normal 4 2" xfId="627" xr:uid="{00000000-0005-0000-0000-000068080000}"/>
    <cellStyle name="Normal 4 2 10" xfId="628" xr:uid="{00000000-0005-0000-0000-000069080000}"/>
    <cellStyle name="Normal 4 2 10 2" xfId="1739" xr:uid="{00000000-0005-0000-0000-00006A080000}"/>
    <cellStyle name="Normal 4 2 10 2 2" xfId="3244" xr:uid="{00000000-0005-0000-0000-00006B080000}"/>
    <cellStyle name="Normal 4 2 10 3" xfId="2491" xr:uid="{00000000-0005-0000-0000-00006C080000}"/>
    <cellStyle name="Normal 4 2 11" xfId="1738" xr:uid="{00000000-0005-0000-0000-00006D080000}"/>
    <cellStyle name="Normal 4 2 11 2" xfId="3243" xr:uid="{00000000-0005-0000-0000-00006E080000}"/>
    <cellStyle name="Normal 4 2 12" xfId="2490" xr:uid="{00000000-0005-0000-0000-00006F080000}"/>
    <cellStyle name="Normal 4 2 2" xfId="629" xr:uid="{00000000-0005-0000-0000-000070080000}"/>
    <cellStyle name="Normal 4 2 2 10" xfId="2492" xr:uid="{00000000-0005-0000-0000-000071080000}"/>
    <cellStyle name="Normal 4 2 2 2" xfId="630" xr:uid="{00000000-0005-0000-0000-000072080000}"/>
    <cellStyle name="Normal 4 2 2 2 2" xfId="631" xr:uid="{00000000-0005-0000-0000-000073080000}"/>
    <cellStyle name="Normal 4 2 2 2 2 2" xfId="632" xr:uid="{00000000-0005-0000-0000-000074080000}"/>
    <cellStyle name="Normal 4 2 2 2 2 2 2" xfId="633" xr:uid="{00000000-0005-0000-0000-000075080000}"/>
    <cellStyle name="Normal 4 2 2 2 2 2 2 2" xfId="1744" xr:uid="{00000000-0005-0000-0000-000076080000}"/>
    <cellStyle name="Normal 4 2 2 2 2 2 2 2 2" xfId="3249" xr:uid="{00000000-0005-0000-0000-000077080000}"/>
    <cellStyle name="Normal 4 2 2 2 2 2 2 3" xfId="2496" xr:uid="{00000000-0005-0000-0000-000078080000}"/>
    <cellStyle name="Normal 4 2 2 2 2 2 3" xfId="1743" xr:uid="{00000000-0005-0000-0000-000079080000}"/>
    <cellStyle name="Normal 4 2 2 2 2 2 3 2" xfId="3248" xr:uid="{00000000-0005-0000-0000-00007A080000}"/>
    <cellStyle name="Normal 4 2 2 2 2 2 4" xfId="2495" xr:uid="{00000000-0005-0000-0000-00007B080000}"/>
    <cellStyle name="Normal 4 2 2 2 2 3" xfId="634" xr:uid="{00000000-0005-0000-0000-00007C080000}"/>
    <cellStyle name="Normal 4 2 2 2 2 3 2" xfId="635" xr:uid="{00000000-0005-0000-0000-00007D080000}"/>
    <cellStyle name="Normal 4 2 2 2 2 3 2 2" xfId="1746" xr:uid="{00000000-0005-0000-0000-00007E080000}"/>
    <cellStyle name="Normal 4 2 2 2 2 3 2 2 2" xfId="3251" xr:uid="{00000000-0005-0000-0000-00007F080000}"/>
    <cellStyle name="Normal 4 2 2 2 2 3 2 3" xfId="2498" xr:uid="{00000000-0005-0000-0000-000080080000}"/>
    <cellStyle name="Normal 4 2 2 2 2 3 3" xfId="1745" xr:uid="{00000000-0005-0000-0000-000081080000}"/>
    <cellStyle name="Normal 4 2 2 2 2 3 3 2" xfId="3250" xr:uid="{00000000-0005-0000-0000-000082080000}"/>
    <cellStyle name="Normal 4 2 2 2 2 3 4" xfId="2497" xr:uid="{00000000-0005-0000-0000-000083080000}"/>
    <cellStyle name="Normal 4 2 2 2 2 4" xfId="636" xr:uid="{00000000-0005-0000-0000-000084080000}"/>
    <cellStyle name="Normal 4 2 2 2 2 4 2" xfId="1747" xr:uid="{00000000-0005-0000-0000-000085080000}"/>
    <cellStyle name="Normal 4 2 2 2 2 4 2 2" xfId="3252" xr:uid="{00000000-0005-0000-0000-000086080000}"/>
    <cellStyle name="Normal 4 2 2 2 2 4 3" xfId="2499" xr:uid="{00000000-0005-0000-0000-000087080000}"/>
    <cellStyle name="Normal 4 2 2 2 2 5" xfId="1742" xr:uid="{00000000-0005-0000-0000-000088080000}"/>
    <cellStyle name="Normal 4 2 2 2 2 5 2" xfId="3247" xr:uid="{00000000-0005-0000-0000-000089080000}"/>
    <cellStyle name="Normal 4 2 2 2 2 6" xfId="2494" xr:uid="{00000000-0005-0000-0000-00008A080000}"/>
    <cellStyle name="Normal 4 2 2 2 2_AB Group Basel III" xfId="637" xr:uid="{00000000-0005-0000-0000-00008B080000}"/>
    <cellStyle name="Normal 4 2 2 2 3" xfId="638" xr:uid="{00000000-0005-0000-0000-00008C080000}"/>
    <cellStyle name="Normal 4 2 2 2 3 2" xfId="639" xr:uid="{00000000-0005-0000-0000-00008D080000}"/>
    <cellStyle name="Normal 4 2 2 2 3 2 2" xfId="640" xr:uid="{00000000-0005-0000-0000-00008E080000}"/>
    <cellStyle name="Normal 4 2 2 2 3 2 2 2" xfId="1750" xr:uid="{00000000-0005-0000-0000-00008F080000}"/>
    <cellStyle name="Normal 4 2 2 2 3 2 2 2 2" xfId="3255" xr:uid="{00000000-0005-0000-0000-000090080000}"/>
    <cellStyle name="Normal 4 2 2 2 3 2 2 3" xfId="2502" xr:uid="{00000000-0005-0000-0000-000091080000}"/>
    <cellStyle name="Normal 4 2 2 2 3 2 3" xfId="1749" xr:uid="{00000000-0005-0000-0000-000092080000}"/>
    <cellStyle name="Normal 4 2 2 2 3 2 3 2" xfId="3254" xr:uid="{00000000-0005-0000-0000-000093080000}"/>
    <cellStyle name="Normal 4 2 2 2 3 2 4" xfId="2501" xr:uid="{00000000-0005-0000-0000-000094080000}"/>
    <cellStyle name="Normal 4 2 2 2 3 3" xfId="641" xr:uid="{00000000-0005-0000-0000-000095080000}"/>
    <cellStyle name="Normal 4 2 2 2 3 3 2" xfId="642" xr:uid="{00000000-0005-0000-0000-000096080000}"/>
    <cellStyle name="Normal 4 2 2 2 3 3 2 2" xfId="1752" xr:uid="{00000000-0005-0000-0000-000097080000}"/>
    <cellStyle name="Normal 4 2 2 2 3 3 2 2 2" xfId="3257" xr:uid="{00000000-0005-0000-0000-000098080000}"/>
    <cellStyle name="Normal 4 2 2 2 3 3 2 3" xfId="2504" xr:uid="{00000000-0005-0000-0000-000099080000}"/>
    <cellStyle name="Normal 4 2 2 2 3 3 3" xfId="1751" xr:uid="{00000000-0005-0000-0000-00009A080000}"/>
    <cellStyle name="Normal 4 2 2 2 3 3 3 2" xfId="3256" xr:uid="{00000000-0005-0000-0000-00009B080000}"/>
    <cellStyle name="Normal 4 2 2 2 3 3 4" xfId="2503" xr:uid="{00000000-0005-0000-0000-00009C080000}"/>
    <cellStyle name="Normal 4 2 2 2 3 4" xfId="643" xr:uid="{00000000-0005-0000-0000-00009D080000}"/>
    <cellStyle name="Normal 4 2 2 2 3 4 2" xfId="1753" xr:uid="{00000000-0005-0000-0000-00009E080000}"/>
    <cellStyle name="Normal 4 2 2 2 3 4 2 2" xfId="3258" xr:uid="{00000000-0005-0000-0000-00009F080000}"/>
    <cellStyle name="Normal 4 2 2 2 3 4 3" xfId="2505" xr:uid="{00000000-0005-0000-0000-0000A0080000}"/>
    <cellStyle name="Normal 4 2 2 2 3 5" xfId="1748" xr:uid="{00000000-0005-0000-0000-0000A1080000}"/>
    <cellStyle name="Normal 4 2 2 2 3 5 2" xfId="3253" xr:uid="{00000000-0005-0000-0000-0000A2080000}"/>
    <cellStyle name="Normal 4 2 2 2 3 6" xfId="2500" xr:uid="{00000000-0005-0000-0000-0000A3080000}"/>
    <cellStyle name="Normal 4 2 2 2 3_AB Group Basel III" xfId="644" xr:uid="{00000000-0005-0000-0000-0000A4080000}"/>
    <cellStyle name="Normal 4 2 2 2 4" xfId="645" xr:uid="{00000000-0005-0000-0000-0000A5080000}"/>
    <cellStyle name="Normal 4 2 2 2 4 2" xfId="646" xr:uid="{00000000-0005-0000-0000-0000A6080000}"/>
    <cellStyle name="Normal 4 2 2 2 4 2 2" xfId="1755" xr:uid="{00000000-0005-0000-0000-0000A7080000}"/>
    <cellStyle name="Normal 4 2 2 2 4 2 2 2" xfId="3260" xr:uid="{00000000-0005-0000-0000-0000A8080000}"/>
    <cellStyle name="Normal 4 2 2 2 4 2 3" xfId="2507" xr:uid="{00000000-0005-0000-0000-0000A9080000}"/>
    <cellStyle name="Normal 4 2 2 2 4 3" xfId="1754" xr:uid="{00000000-0005-0000-0000-0000AA080000}"/>
    <cellStyle name="Normal 4 2 2 2 4 3 2" xfId="3259" xr:uid="{00000000-0005-0000-0000-0000AB080000}"/>
    <cellStyle name="Normal 4 2 2 2 4 4" xfId="2506" xr:uid="{00000000-0005-0000-0000-0000AC080000}"/>
    <cellStyle name="Normal 4 2 2 2 5" xfId="647" xr:uid="{00000000-0005-0000-0000-0000AD080000}"/>
    <cellStyle name="Normal 4 2 2 2 5 2" xfId="648" xr:uid="{00000000-0005-0000-0000-0000AE080000}"/>
    <cellStyle name="Normal 4 2 2 2 5 2 2" xfId="1757" xr:uid="{00000000-0005-0000-0000-0000AF080000}"/>
    <cellStyle name="Normal 4 2 2 2 5 2 2 2" xfId="3262" xr:uid="{00000000-0005-0000-0000-0000B0080000}"/>
    <cellStyle name="Normal 4 2 2 2 5 2 3" xfId="2509" xr:uid="{00000000-0005-0000-0000-0000B1080000}"/>
    <cellStyle name="Normal 4 2 2 2 5 3" xfId="1756" xr:uid="{00000000-0005-0000-0000-0000B2080000}"/>
    <cellStyle name="Normal 4 2 2 2 5 3 2" xfId="3261" xr:uid="{00000000-0005-0000-0000-0000B3080000}"/>
    <cellStyle name="Normal 4 2 2 2 5 4" xfId="2508" xr:uid="{00000000-0005-0000-0000-0000B4080000}"/>
    <cellStyle name="Normal 4 2 2 2 6" xfId="649" xr:uid="{00000000-0005-0000-0000-0000B5080000}"/>
    <cellStyle name="Normal 4 2 2 2 6 2" xfId="1758" xr:uid="{00000000-0005-0000-0000-0000B6080000}"/>
    <cellStyle name="Normal 4 2 2 2 6 2 2" xfId="3263" xr:uid="{00000000-0005-0000-0000-0000B7080000}"/>
    <cellStyle name="Normal 4 2 2 2 6 3" xfId="2510" xr:uid="{00000000-0005-0000-0000-0000B8080000}"/>
    <cellStyle name="Normal 4 2 2 2 7" xfId="650" xr:uid="{00000000-0005-0000-0000-0000B9080000}"/>
    <cellStyle name="Normal 4 2 2 2 7 2" xfId="1759" xr:uid="{00000000-0005-0000-0000-0000BA080000}"/>
    <cellStyle name="Normal 4 2 2 2 7 2 2" xfId="3264" xr:uid="{00000000-0005-0000-0000-0000BB080000}"/>
    <cellStyle name="Normal 4 2 2 2 7 3" xfId="2511" xr:uid="{00000000-0005-0000-0000-0000BC080000}"/>
    <cellStyle name="Normal 4 2 2 2 8" xfId="1741" xr:uid="{00000000-0005-0000-0000-0000BD080000}"/>
    <cellStyle name="Normal 4 2 2 2 8 2" xfId="3246" xr:uid="{00000000-0005-0000-0000-0000BE080000}"/>
    <cellStyle name="Normal 4 2 2 2 9" xfId="2493" xr:uid="{00000000-0005-0000-0000-0000BF080000}"/>
    <cellStyle name="Normal 4 2 2 2_AB Group Basel III" xfId="651" xr:uid="{00000000-0005-0000-0000-0000C0080000}"/>
    <cellStyle name="Normal 4 2 2 3" xfId="652" xr:uid="{00000000-0005-0000-0000-0000C1080000}"/>
    <cellStyle name="Normal 4 2 2 3 2" xfId="653" xr:uid="{00000000-0005-0000-0000-0000C2080000}"/>
    <cellStyle name="Normal 4 2 2 3 2 2" xfId="654" xr:uid="{00000000-0005-0000-0000-0000C3080000}"/>
    <cellStyle name="Normal 4 2 2 3 2 2 2" xfId="1762" xr:uid="{00000000-0005-0000-0000-0000C4080000}"/>
    <cellStyle name="Normal 4 2 2 3 2 2 2 2" xfId="3267" xr:uid="{00000000-0005-0000-0000-0000C5080000}"/>
    <cellStyle name="Normal 4 2 2 3 2 2 3" xfId="2514" xr:uid="{00000000-0005-0000-0000-0000C6080000}"/>
    <cellStyle name="Normal 4 2 2 3 2 3" xfId="1761" xr:uid="{00000000-0005-0000-0000-0000C7080000}"/>
    <cellStyle name="Normal 4 2 2 3 2 3 2" xfId="3266" xr:uid="{00000000-0005-0000-0000-0000C8080000}"/>
    <cellStyle name="Normal 4 2 2 3 2 4" xfId="2513" xr:uid="{00000000-0005-0000-0000-0000C9080000}"/>
    <cellStyle name="Normal 4 2 2 3 3" xfId="655" xr:uid="{00000000-0005-0000-0000-0000CA080000}"/>
    <cellStyle name="Normal 4 2 2 3 3 2" xfId="656" xr:uid="{00000000-0005-0000-0000-0000CB080000}"/>
    <cellStyle name="Normal 4 2 2 3 3 2 2" xfId="1764" xr:uid="{00000000-0005-0000-0000-0000CC080000}"/>
    <cellStyle name="Normal 4 2 2 3 3 2 2 2" xfId="3269" xr:uid="{00000000-0005-0000-0000-0000CD080000}"/>
    <cellStyle name="Normal 4 2 2 3 3 2 3" xfId="2516" xr:uid="{00000000-0005-0000-0000-0000CE080000}"/>
    <cellStyle name="Normal 4 2 2 3 3 3" xfId="1763" xr:uid="{00000000-0005-0000-0000-0000CF080000}"/>
    <cellStyle name="Normal 4 2 2 3 3 3 2" xfId="3268" xr:uid="{00000000-0005-0000-0000-0000D0080000}"/>
    <cellStyle name="Normal 4 2 2 3 3 4" xfId="2515" xr:uid="{00000000-0005-0000-0000-0000D1080000}"/>
    <cellStyle name="Normal 4 2 2 3 4" xfId="657" xr:uid="{00000000-0005-0000-0000-0000D2080000}"/>
    <cellStyle name="Normal 4 2 2 3 4 2" xfId="1765" xr:uid="{00000000-0005-0000-0000-0000D3080000}"/>
    <cellStyle name="Normal 4 2 2 3 4 2 2" xfId="3270" xr:uid="{00000000-0005-0000-0000-0000D4080000}"/>
    <cellStyle name="Normal 4 2 2 3 4 3" xfId="2517" xr:uid="{00000000-0005-0000-0000-0000D5080000}"/>
    <cellStyle name="Normal 4 2 2 3 5" xfId="1760" xr:uid="{00000000-0005-0000-0000-0000D6080000}"/>
    <cellStyle name="Normal 4 2 2 3 5 2" xfId="3265" xr:uid="{00000000-0005-0000-0000-0000D7080000}"/>
    <cellStyle name="Normal 4 2 2 3 6" xfId="2512" xr:uid="{00000000-0005-0000-0000-0000D8080000}"/>
    <cellStyle name="Normal 4 2 2 3_AB Group Basel III" xfId="658" xr:uid="{00000000-0005-0000-0000-0000D9080000}"/>
    <cellStyle name="Normal 4 2 2 4" xfId="659" xr:uid="{00000000-0005-0000-0000-0000DA080000}"/>
    <cellStyle name="Normal 4 2 2 4 2" xfId="660" xr:uid="{00000000-0005-0000-0000-0000DB080000}"/>
    <cellStyle name="Normal 4 2 2 4 2 2" xfId="661" xr:uid="{00000000-0005-0000-0000-0000DC080000}"/>
    <cellStyle name="Normal 4 2 2 4 2 2 2" xfId="1768" xr:uid="{00000000-0005-0000-0000-0000DD080000}"/>
    <cellStyle name="Normal 4 2 2 4 2 2 2 2" xfId="3273" xr:uid="{00000000-0005-0000-0000-0000DE080000}"/>
    <cellStyle name="Normal 4 2 2 4 2 2 3" xfId="2520" xr:uid="{00000000-0005-0000-0000-0000DF080000}"/>
    <cellStyle name="Normal 4 2 2 4 2 3" xfId="1767" xr:uid="{00000000-0005-0000-0000-0000E0080000}"/>
    <cellStyle name="Normal 4 2 2 4 2 3 2" xfId="3272" xr:uid="{00000000-0005-0000-0000-0000E1080000}"/>
    <cellStyle name="Normal 4 2 2 4 2 4" xfId="2519" xr:uid="{00000000-0005-0000-0000-0000E2080000}"/>
    <cellStyle name="Normal 4 2 2 4 3" xfId="662" xr:uid="{00000000-0005-0000-0000-0000E3080000}"/>
    <cellStyle name="Normal 4 2 2 4 3 2" xfId="663" xr:uid="{00000000-0005-0000-0000-0000E4080000}"/>
    <cellStyle name="Normal 4 2 2 4 3 2 2" xfId="1770" xr:uid="{00000000-0005-0000-0000-0000E5080000}"/>
    <cellStyle name="Normal 4 2 2 4 3 2 2 2" xfId="3275" xr:uid="{00000000-0005-0000-0000-0000E6080000}"/>
    <cellStyle name="Normal 4 2 2 4 3 2 3" xfId="2522" xr:uid="{00000000-0005-0000-0000-0000E7080000}"/>
    <cellStyle name="Normal 4 2 2 4 3 3" xfId="1769" xr:uid="{00000000-0005-0000-0000-0000E8080000}"/>
    <cellStyle name="Normal 4 2 2 4 3 3 2" xfId="3274" xr:uid="{00000000-0005-0000-0000-0000E9080000}"/>
    <cellStyle name="Normal 4 2 2 4 3 4" xfId="2521" xr:uid="{00000000-0005-0000-0000-0000EA080000}"/>
    <cellStyle name="Normal 4 2 2 4 4" xfId="664" xr:uid="{00000000-0005-0000-0000-0000EB080000}"/>
    <cellStyle name="Normal 4 2 2 4 4 2" xfId="1771" xr:uid="{00000000-0005-0000-0000-0000EC080000}"/>
    <cellStyle name="Normal 4 2 2 4 4 2 2" xfId="3276" xr:uid="{00000000-0005-0000-0000-0000ED080000}"/>
    <cellStyle name="Normal 4 2 2 4 4 3" xfId="2523" xr:uid="{00000000-0005-0000-0000-0000EE080000}"/>
    <cellStyle name="Normal 4 2 2 4 5" xfId="1766" xr:uid="{00000000-0005-0000-0000-0000EF080000}"/>
    <cellStyle name="Normal 4 2 2 4 5 2" xfId="3271" xr:uid="{00000000-0005-0000-0000-0000F0080000}"/>
    <cellStyle name="Normal 4 2 2 4 6" xfId="2518" xr:uid="{00000000-0005-0000-0000-0000F1080000}"/>
    <cellStyle name="Normal 4 2 2 4_AB Group Basel III" xfId="665" xr:uid="{00000000-0005-0000-0000-0000F2080000}"/>
    <cellStyle name="Normal 4 2 2 5" xfId="666" xr:uid="{00000000-0005-0000-0000-0000F3080000}"/>
    <cellStyle name="Normal 4 2 2 5 2" xfId="667" xr:uid="{00000000-0005-0000-0000-0000F4080000}"/>
    <cellStyle name="Normal 4 2 2 5 2 2" xfId="1773" xr:uid="{00000000-0005-0000-0000-0000F5080000}"/>
    <cellStyle name="Normal 4 2 2 5 2 2 2" xfId="3278" xr:uid="{00000000-0005-0000-0000-0000F6080000}"/>
    <cellStyle name="Normal 4 2 2 5 2 3" xfId="2525" xr:uid="{00000000-0005-0000-0000-0000F7080000}"/>
    <cellStyle name="Normal 4 2 2 5 3" xfId="1772" xr:uid="{00000000-0005-0000-0000-0000F8080000}"/>
    <cellStyle name="Normal 4 2 2 5 3 2" xfId="3277" xr:uid="{00000000-0005-0000-0000-0000F9080000}"/>
    <cellStyle name="Normal 4 2 2 5 4" xfId="2524" xr:uid="{00000000-0005-0000-0000-0000FA080000}"/>
    <cellStyle name="Normal 4 2 2 6" xfId="668" xr:uid="{00000000-0005-0000-0000-0000FB080000}"/>
    <cellStyle name="Normal 4 2 2 6 2" xfId="669" xr:uid="{00000000-0005-0000-0000-0000FC080000}"/>
    <cellStyle name="Normal 4 2 2 6 2 2" xfId="1775" xr:uid="{00000000-0005-0000-0000-0000FD080000}"/>
    <cellStyle name="Normal 4 2 2 6 2 2 2" xfId="3280" xr:uid="{00000000-0005-0000-0000-0000FE080000}"/>
    <cellStyle name="Normal 4 2 2 6 2 3" xfId="2527" xr:uid="{00000000-0005-0000-0000-0000FF080000}"/>
    <cellStyle name="Normal 4 2 2 6 3" xfId="1774" xr:uid="{00000000-0005-0000-0000-000000090000}"/>
    <cellStyle name="Normal 4 2 2 6 3 2" xfId="3279" xr:uid="{00000000-0005-0000-0000-000001090000}"/>
    <cellStyle name="Normal 4 2 2 6 4" xfId="2526" xr:uid="{00000000-0005-0000-0000-000002090000}"/>
    <cellStyle name="Normal 4 2 2 7" xfId="670" xr:uid="{00000000-0005-0000-0000-000003090000}"/>
    <cellStyle name="Normal 4 2 2 7 2" xfId="1776" xr:uid="{00000000-0005-0000-0000-000004090000}"/>
    <cellStyle name="Normal 4 2 2 7 2 2" xfId="3281" xr:uid="{00000000-0005-0000-0000-000005090000}"/>
    <cellStyle name="Normal 4 2 2 7 3" xfId="2528" xr:uid="{00000000-0005-0000-0000-000006090000}"/>
    <cellStyle name="Normal 4 2 2 8" xfId="671" xr:uid="{00000000-0005-0000-0000-000007090000}"/>
    <cellStyle name="Normal 4 2 2 8 2" xfId="1777" xr:uid="{00000000-0005-0000-0000-000008090000}"/>
    <cellStyle name="Normal 4 2 2 8 2 2" xfId="3282" xr:uid="{00000000-0005-0000-0000-000009090000}"/>
    <cellStyle name="Normal 4 2 2 8 3" xfId="2529" xr:uid="{00000000-0005-0000-0000-00000A090000}"/>
    <cellStyle name="Normal 4 2 2 9" xfId="1740" xr:uid="{00000000-0005-0000-0000-00000B090000}"/>
    <cellStyle name="Normal 4 2 2 9 2" xfId="3245" xr:uid="{00000000-0005-0000-0000-00000C090000}"/>
    <cellStyle name="Normal 4 2 2_AB Group Basel III" xfId="672" xr:uid="{00000000-0005-0000-0000-00000D090000}"/>
    <cellStyle name="Normal 4 2 3" xfId="673" xr:uid="{00000000-0005-0000-0000-00000E090000}"/>
    <cellStyle name="Normal 4 2 3 10" xfId="2530" xr:uid="{00000000-0005-0000-0000-00000F090000}"/>
    <cellStyle name="Normal 4 2 3 2" xfId="674" xr:uid="{00000000-0005-0000-0000-000010090000}"/>
    <cellStyle name="Normal 4 2 3 2 2" xfId="675" xr:uid="{00000000-0005-0000-0000-000011090000}"/>
    <cellStyle name="Normal 4 2 3 2 2 2" xfId="676" xr:uid="{00000000-0005-0000-0000-000012090000}"/>
    <cellStyle name="Normal 4 2 3 2 2 2 2" xfId="677" xr:uid="{00000000-0005-0000-0000-000013090000}"/>
    <cellStyle name="Normal 4 2 3 2 2 2 2 2" xfId="1782" xr:uid="{00000000-0005-0000-0000-000014090000}"/>
    <cellStyle name="Normal 4 2 3 2 2 2 2 2 2" xfId="3287" xr:uid="{00000000-0005-0000-0000-000015090000}"/>
    <cellStyle name="Normal 4 2 3 2 2 2 2 3" xfId="2534" xr:uid="{00000000-0005-0000-0000-000016090000}"/>
    <cellStyle name="Normal 4 2 3 2 2 2 3" xfId="1781" xr:uid="{00000000-0005-0000-0000-000017090000}"/>
    <cellStyle name="Normal 4 2 3 2 2 2 3 2" xfId="3286" xr:uid="{00000000-0005-0000-0000-000018090000}"/>
    <cellStyle name="Normal 4 2 3 2 2 2 4" xfId="2533" xr:uid="{00000000-0005-0000-0000-000019090000}"/>
    <cellStyle name="Normal 4 2 3 2 2 3" xfId="678" xr:uid="{00000000-0005-0000-0000-00001A090000}"/>
    <cellStyle name="Normal 4 2 3 2 2 3 2" xfId="679" xr:uid="{00000000-0005-0000-0000-00001B090000}"/>
    <cellStyle name="Normal 4 2 3 2 2 3 2 2" xfId="1784" xr:uid="{00000000-0005-0000-0000-00001C090000}"/>
    <cellStyle name="Normal 4 2 3 2 2 3 2 2 2" xfId="3289" xr:uid="{00000000-0005-0000-0000-00001D090000}"/>
    <cellStyle name="Normal 4 2 3 2 2 3 2 3" xfId="2536" xr:uid="{00000000-0005-0000-0000-00001E090000}"/>
    <cellStyle name="Normal 4 2 3 2 2 3 3" xfId="1783" xr:uid="{00000000-0005-0000-0000-00001F090000}"/>
    <cellStyle name="Normal 4 2 3 2 2 3 3 2" xfId="3288" xr:uid="{00000000-0005-0000-0000-000020090000}"/>
    <cellStyle name="Normal 4 2 3 2 2 3 4" xfId="2535" xr:uid="{00000000-0005-0000-0000-000021090000}"/>
    <cellStyle name="Normal 4 2 3 2 2 4" xfId="680" xr:uid="{00000000-0005-0000-0000-000022090000}"/>
    <cellStyle name="Normal 4 2 3 2 2 4 2" xfId="1785" xr:uid="{00000000-0005-0000-0000-000023090000}"/>
    <cellStyle name="Normal 4 2 3 2 2 4 2 2" xfId="3290" xr:uid="{00000000-0005-0000-0000-000024090000}"/>
    <cellStyle name="Normal 4 2 3 2 2 4 3" xfId="2537" xr:uid="{00000000-0005-0000-0000-000025090000}"/>
    <cellStyle name="Normal 4 2 3 2 2 5" xfId="1780" xr:uid="{00000000-0005-0000-0000-000026090000}"/>
    <cellStyle name="Normal 4 2 3 2 2 5 2" xfId="3285" xr:uid="{00000000-0005-0000-0000-000027090000}"/>
    <cellStyle name="Normal 4 2 3 2 2 6" xfId="2532" xr:uid="{00000000-0005-0000-0000-000028090000}"/>
    <cellStyle name="Normal 4 2 3 2 2_AB Group Basel III" xfId="681" xr:uid="{00000000-0005-0000-0000-000029090000}"/>
    <cellStyle name="Normal 4 2 3 2 3" xfId="682" xr:uid="{00000000-0005-0000-0000-00002A090000}"/>
    <cellStyle name="Normal 4 2 3 2 3 2" xfId="683" xr:uid="{00000000-0005-0000-0000-00002B090000}"/>
    <cellStyle name="Normal 4 2 3 2 3 2 2" xfId="684" xr:uid="{00000000-0005-0000-0000-00002C090000}"/>
    <cellStyle name="Normal 4 2 3 2 3 2 2 2" xfId="1788" xr:uid="{00000000-0005-0000-0000-00002D090000}"/>
    <cellStyle name="Normal 4 2 3 2 3 2 2 2 2" xfId="3293" xr:uid="{00000000-0005-0000-0000-00002E090000}"/>
    <cellStyle name="Normal 4 2 3 2 3 2 2 3" xfId="2540" xr:uid="{00000000-0005-0000-0000-00002F090000}"/>
    <cellStyle name="Normal 4 2 3 2 3 2 3" xfId="1787" xr:uid="{00000000-0005-0000-0000-000030090000}"/>
    <cellStyle name="Normal 4 2 3 2 3 2 3 2" xfId="3292" xr:uid="{00000000-0005-0000-0000-000031090000}"/>
    <cellStyle name="Normal 4 2 3 2 3 2 4" xfId="2539" xr:uid="{00000000-0005-0000-0000-000032090000}"/>
    <cellStyle name="Normal 4 2 3 2 3 3" xfId="685" xr:uid="{00000000-0005-0000-0000-000033090000}"/>
    <cellStyle name="Normal 4 2 3 2 3 3 2" xfId="686" xr:uid="{00000000-0005-0000-0000-000034090000}"/>
    <cellStyle name="Normal 4 2 3 2 3 3 2 2" xfId="1790" xr:uid="{00000000-0005-0000-0000-000035090000}"/>
    <cellStyle name="Normal 4 2 3 2 3 3 2 2 2" xfId="3295" xr:uid="{00000000-0005-0000-0000-000036090000}"/>
    <cellStyle name="Normal 4 2 3 2 3 3 2 3" xfId="2542" xr:uid="{00000000-0005-0000-0000-000037090000}"/>
    <cellStyle name="Normal 4 2 3 2 3 3 3" xfId="1789" xr:uid="{00000000-0005-0000-0000-000038090000}"/>
    <cellStyle name="Normal 4 2 3 2 3 3 3 2" xfId="3294" xr:uid="{00000000-0005-0000-0000-000039090000}"/>
    <cellStyle name="Normal 4 2 3 2 3 3 4" xfId="2541" xr:uid="{00000000-0005-0000-0000-00003A090000}"/>
    <cellStyle name="Normal 4 2 3 2 3 4" xfId="687" xr:uid="{00000000-0005-0000-0000-00003B090000}"/>
    <cellStyle name="Normal 4 2 3 2 3 4 2" xfId="1791" xr:uid="{00000000-0005-0000-0000-00003C090000}"/>
    <cellStyle name="Normal 4 2 3 2 3 4 2 2" xfId="3296" xr:uid="{00000000-0005-0000-0000-00003D090000}"/>
    <cellStyle name="Normal 4 2 3 2 3 4 3" xfId="2543" xr:uid="{00000000-0005-0000-0000-00003E090000}"/>
    <cellStyle name="Normal 4 2 3 2 3 5" xfId="1786" xr:uid="{00000000-0005-0000-0000-00003F090000}"/>
    <cellStyle name="Normal 4 2 3 2 3 5 2" xfId="3291" xr:uid="{00000000-0005-0000-0000-000040090000}"/>
    <cellStyle name="Normal 4 2 3 2 3 6" xfId="2538" xr:uid="{00000000-0005-0000-0000-000041090000}"/>
    <cellStyle name="Normal 4 2 3 2 3_AB Group Basel III" xfId="688" xr:uid="{00000000-0005-0000-0000-000042090000}"/>
    <cellStyle name="Normal 4 2 3 2 4" xfId="689" xr:uid="{00000000-0005-0000-0000-000043090000}"/>
    <cellStyle name="Normal 4 2 3 2 4 2" xfId="690" xr:uid="{00000000-0005-0000-0000-000044090000}"/>
    <cellStyle name="Normal 4 2 3 2 4 2 2" xfId="1793" xr:uid="{00000000-0005-0000-0000-000045090000}"/>
    <cellStyle name="Normal 4 2 3 2 4 2 2 2" xfId="3298" xr:uid="{00000000-0005-0000-0000-000046090000}"/>
    <cellStyle name="Normal 4 2 3 2 4 2 3" xfId="2545" xr:uid="{00000000-0005-0000-0000-000047090000}"/>
    <cellStyle name="Normal 4 2 3 2 4 3" xfId="1792" xr:uid="{00000000-0005-0000-0000-000048090000}"/>
    <cellStyle name="Normal 4 2 3 2 4 3 2" xfId="3297" xr:uid="{00000000-0005-0000-0000-000049090000}"/>
    <cellStyle name="Normal 4 2 3 2 4 4" xfId="2544" xr:uid="{00000000-0005-0000-0000-00004A090000}"/>
    <cellStyle name="Normal 4 2 3 2 5" xfId="691" xr:uid="{00000000-0005-0000-0000-00004B090000}"/>
    <cellStyle name="Normal 4 2 3 2 5 2" xfId="692" xr:uid="{00000000-0005-0000-0000-00004C090000}"/>
    <cellStyle name="Normal 4 2 3 2 5 2 2" xfId="1795" xr:uid="{00000000-0005-0000-0000-00004D090000}"/>
    <cellStyle name="Normal 4 2 3 2 5 2 2 2" xfId="3300" xr:uid="{00000000-0005-0000-0000-00004E090000}"/>
    <cellStyle name="Normal 4 2 3 2 5 2 3" xfId="2547" xr:uid="{00000000-0005-0000-0000-00004F090000}"/>
    <cellStyle name="Normal 4 2 3 2 5 3" xfId="1794" xr:uid="{00000000-0005-0000-0000-000050090000}"/>
    <cellStyle name="Normal 4 2 3 2 5 3 2" xfId="3299" xr:uid="{00000000-0005-0000-0000-000051090000}"/>
    <cellStyle name="Normal 4 2 3 2 5 4" xfId="2546" xr:uid="{00000000-0005-0000-0000-000052090000}"/>
    <cellStyle name="Normal 4 2 3 2 6" xfId="693" xr:uid="{00000000-0005-0000-0000-000053090000}"/>
    <cellStyle name="Normal 4 2 3 2 6 2" xfId="1796" xr:uid="{00000000-0005-0000-0000-000054090000}"/>
    <cellStyle name="Normal 4 2 3 2 6 2 2" xfId="3301" xr:uid="{00000000-0005-0000-0000-000055090000}"/>
    <cellStyle name="Normal 4 2 3 2 6 3" xfId="2548" xr:uid="{00000000-0005-0000-0000-000056090000}"/>
    <cellStyle name="Normal 4 2 3 2 7" xfId="694" xr:uid="{00000000-0005-0000-0000-000057090000}"/>
    <cellStyle name="Normal 4 2 3 2 7 2" xfId="1797" xr:uid="{00000000-0005-0000-0000-000058090000}"/>
    <cellStyle name="Normal 4 2 3 2 7 2 2" xfId="3302" xr:uid="{00000000-0005-0000-0000-000059090000}"/>
    <cellStyle name="Normal 4 2 3 2 7 3" xfId="2549" xr:uid="{00000000-0005-0000-0000-00005A090000}"/>
    <cellStyle name="Normal 4 2 3 2 8" xfId="1779" xr:uid="{00000000-0005-0000-0000-00005B090000}"/>
    <cellStyle name="Normal 4 2 3 2 8 2" xfId="3284" xr:uid="{00000000-0005-0000-0000-00005C090000}"/>
    <cellStyle name="Normal 4 2 3 2 9" xfId="2531" xr:uid="{00000000-0005-0000-0000-00005D090000}"/>
    <cellStyle name="Normal 4 2 3 2_AB Group Basel III" xfId="695" xr:uid="{00000000-0005-0000-0000-00005E090000}"/>
    <cellStyle name="Normal 4 2 3 3" xfId="696" xr:uid="{00000000-0005-0000-0000-00005F090000}"/>
    <cellStyle name="Normal 4 2 3 3 2" xfId="697" xr:uid="{00000000-0005-0000-0000-000060090000}"/>
    <cellStyle name="Normal 4 2 3 3 2 2" xfId="698" xr:uid="{00000000-0005-0000-0000-000061090000}"/>
    <cellStyle name="Normal 4 2 3 3 2 2 2" xfId="1800" xr:uid="{00000000-0005-0000-0000-000062090000}"/>
    <cellStyle name="Normal 4 2 3 3 2 2 2 2" xfId="3305" xr:uid="{00000000-0005-0000-0000-000063090000}"/>
    <cellStyle name="Normal 4 2 3 3 2 2 3" xfId="2552" xr:uid="{00000000-0005-0000-0000-000064090000}"/>
    <cellStyle name="Normal 4 2 3 3 2 3" xfId="1799" xr:uid="{00000000-0005-0000-0000-000065090000}"/>
    <cellStyle name="Normal 4 2 3 3 2 3 2" xfId="3304" xr:uid="{00000000-0005-0000-0000-000066090000}"/>
    <cellStyle name="Normal 4 2 3 3 2 4" xfId="2551" xr:uid="{00000000-0005-0000-0000-000067090000}"/>
    <cellStyle name="Normal 4 2 3 3 3" xfId="699" xr:uid="{00000000-0005-0000-0000-000068090000}"/>
    <cellStyle name="Normal 4 2 3 3 3 2" xfId="700" xr:uid="{00000000-0005-0000-0000-000069090000}"/>
    <cellStyle name="Normal 4 2 3 3 3 2 2" xfId="1802" xr:uid="{00000000-0005-0000-0000-00006A090000}"/>
    <cellStyle name="Normal 4 2 3 3 3 2 2 2" xfId="3307" xr:uid="{00000000-0005-0000-0000-00006B090000}"/>
    <cellStyle name="Normal 4 2 3 3 3 2 3" xfId="2554" xr:uid="{00000000-0005-0000-0000-00006C090000}"/>
    <cellStyle name="Normal 4 2 3 3 3 3" xfId="1801" xr:uid="{00000000-0005-0000-0000-00006D090000}"/>
    <cellStyle name="Normal 4 2 3 3 3 3 2" xfId="3306" xr:uid="{00000000-0005-0000-0000-00006E090000}"/>
    <cellStyle name="Normal 4 2 3 3 3 4" xfId="2553" xr:uid="{00000000-0005-0000-0000-00006F090000}"/>
    <cellStyle name="Normal 4 2 3 3 4" xfId="701" xr:uid="{00000000-0005-0000-0000-000070090000}"/>
    <cellStyle name="Normal 4 2 3 3 4 2" xfId="1803" xr:uid="{00000000-0005-0000-0000-000071090000}"/>
    <cellStyle name="Normal 4 2 3 3 4 2 2" xfId="3308" xr:uid="{00000000-0005-0000-0000-000072090000}"/>
    <cellStyle name="Normal 4 2 3 3 4 3" xfId="2555" xr:uid="{00000000-0005-0000-0000-000073090000}"/>
    <cellStyle name="Normal 4 2 3 3 5" xfId="1798" xr:uid="{00000000-0005-0000-0000-000074090000}"/>
    <cellStyle name="Normal 4 2 3 3 5 2" xfId="3303" xr:uid="{00000000-0005-0000-0000-000075090000}"/>
    <cellStyle name="Normal 4 2 3 3 6" xfId="2550" xr:uid="{00000000-0005-0000-0000-000076090000}"/>
    <cellStyle name="Normal 4 2 3 3_AB Group Basel III" xfId="702" xr:uid="{00000000-0005-0000-0000-000077090000}"/>
    <cellStyle name="Normal 4 2 3 4" xfId="703" xr:uid="{00000000-0005-0000-0000-000078090000}"/>
    <cellStyle name="Normal 4 2 3 4 2" xfId="704" xr:uid="{00000000-0005-0000-0000-000079090000}"/>
    <cellStyle name="Normal 4 2 3 4 2 2" xfId="705" xr:uid="{00000000-0005-0000-0000-00007A090000}"/>
    <cellStyle name="Normal 4 2 3 4 2 2 2" xfId="1806" xr:uid="{00000000-0005-0000-0000-00007B090000}"/>
    <cellStyle name="Normal 4 2 3 4 2 2 2 2" xfId="3311" xr:uid="{00000000-0005-0000-0000-00007C090000}"/>
    <cellStyle name="Normal 4 2 3 4 2 2 3" xfId="2558" xr:uid="{00000000-0005-0000-0000-00007D090000}"/>
    <cellStyle name="Normal 4 2 3 4 2 3" xfId="1805" xr:uid="{00000000-0005-0000-0000-00007E090000}"/>
    <cellStyle name="Normal 4 2 3 4 2 3 2" xfId="3310" xr:uid="{00000000-0005-0000-0000-00007F090000}"/>
    <cellStyle name="Normal 4 2 3 4 2 4" xfId="2557" xr:uid="{00000000-0005-0000-0000-000080090000}"/>
    <cellStyle name="Normal 4 2 3 4 3" xfId="706" xr:uid="{00000000-0005-0000-0000-000081090000}"/>
    <cellStyle name="Normal 4 2 3 4 3 2" xfId="707" xr:uid="{00000000-0005-0000-0000-000082090000}"/>
    <cellStyle name="Normal 4 2 3 4 3 2 2" xfId="1808" xr:uid="{00000000-0005-0000-0000-000083090000}"/>
    <cellStyle name="Normal 4 2 3 4 3 2 2 2" xfId="3313" xr:uid="{00000000-0005-0000-0000-000084090000}"/>
    <cellStyle name="Normal 4 2 3 4 3 2 3" xfId="2560" xr:uid="{00000000-0005-0000-0000-000085090000}"/>
    <cellStyle name="Normal 4 2 3 4 3 3" xfId="1807" xr:uid="{00000000-0005-0000-0000-000086090000}"/>
    <cellStyle name="Normal 4 2 3 4 3 3 2" xfId="3312" xr:uid="{00000000-0005-0000-0000-000087090000}"/>
    <cellStyle name="Normal 4 2 3 4 3 4" xfId="2559" xr:uid="{00000000-0005-0000-0000-000088090000}"/>
    <cellStyle name="Normal 4 2 3 4 4" xfId="708" xr:uid="{00000000-0005-0000-0000-000089090000}"/>
    <cellStyle name="Normal 4 2 3 4 4 2" xfId="1809" xr:uid="{00000000-0005-0000-0000-00008A090000}"/>
    <cellStyle name="Normal 4 2 3 4 4 2 2" xfId="3314" xr:uid="{00000000-0005-0000-0000-00008B090000}"/>
    <cellStyle name="Normal 4 2 3 4 4 3" xfId="2561" xr:uid="{00000000-0005-0000-0000-00008C090000}"/>
    <cellStyle name="Normal 4 2 3 4 5" xfId="1804" xr:uid="{00000000-0005-0000-0000-00008D090000}"/>
    <cellStyle name="Normal 4 2 3 4 5 2" xfId="3309" xr:uid="{00000000-0005-0000-0000-00008E090000}"/>
    <cellStyle name="Normal 4 2 3 4 6" xfId="2556" xr:uid="{00000000-0005-0000-0000-00008F090000}"/>
    <cellStyle name="Normal 4 2 3 4_AB Group Basel III" xfId="709" xr:uid="{00000000-0005-0000-0000-000090090000}"/>
    <cellStyle name="Normal 4 2 3 5" xfId="710" xr:uid="{00000000-0005-0000-0000-000091090000}"/>
    <cellStyle name="Normal 4 2 3 5 2" xfId="711" xr:uid="{00000000-0005-0000-0000-000092090000}"/>
    <cellStyle name="Normal 4 2 3 5 2 2" xfId="1811" xr:uid="{00000000-0005-0000-0000-000093090000}"/>
    <cellStyle name="Normal 4 2 3 5 2 2 2" xfId="3316" xr:uid="{00000000-0005-0000-0000-000094090000}"/>
    <cellStyle name="Normal 4 2 3 5 2 3" xfId="2563" xr:uid="{00000000-0005-0000-0000-000095090000}"/>
    <cellStyle name="Normal 4 2 3 5 3" xfId="1810" xr:uid="{00000000-0005-0000-0000-000096090000}"/>
    <cellStyle name="Normal 4 2 3 5 3 2" xfId="3315" xr:uid="{00000000-0005-0000-0000-000097090000}"/>
    <cellStyle name="Normal 4 2 3 5 4" xfId="2562" xr:uid="{00000000-0005-0000-0000-000098090000}"/>
    <cellStyle name="Normal 4 2 3 6" xfId="712" xr:uid="{00000000-0005-0000-0000-000099090000}"/>
    <cellStyle name="Normal 4 2 3 6 2" xfId="713" xr:uid="{00000000-0005-0000-0000-00009A090000}"/>
    <cellStyle name="Normal 4 2 3 6 2 2" xfId="1813" xr:uid="{00000000-0005-0000-0000-00009B090000}"/>
    <cellStyle name="Normal 4 2 3 6 2 2 2" xfId="3318" xr:uid="{00000000-0005-0000-0000-00009C090000}"/>
    <cellStyle name="Normal 4 2 3 6 2 3" xfId="2565" xr:uid="{00000000-0005-0000-0000-00009D090000}"/>
    <cellStyle name="Normal 4 2 3 6 3" xfId="1812" xr:uid="{00000000-0005-0000-0000-00009E090000}"/>
    <cellStyle name="Normal 4 2 3 6 3 2" xfId="3317" xr:uid="{00000000-0005-0000-0000-00009F090000}"/>
    <cellStyle name="Normal 4 2 3 6 4" xfId="2564" xr:uid="{00000000-0005-0000-0000-0000A0090000}"/>
    <cellStyle name="Normal 4 2 3 7" xfId="714" xr:uid="{00000000-0005-0000-0000-0000A1090000}"/>
    <cellStyle name="Normal 4 2 3 7 2" xfId="1814" xr:uid="{00000000-0005-0000-0000-0000A2090000}"/>
    <cellStyle name="Normal 4 2 3 7 2 2" xfId="3319" xr:uid="{00000000-0005-0000-0000-0000A3090000}"/>
    <cellStyle name="Normal 4 2 3 7 3" xfId="2566" xr:uid="{00000000-0005-0000-0000-0000A4090000}"/>
    <cellStyle name="Normal 4 2 3 8" xfId="715" xr:uid="{00000000-0005-0000-0000-0000A5090000}"/>
    <cellStyle name="Normal 4 2 3 8 2" xfId="1815" xr:uid="{00000000-0005-0000-0000-0000A6090000}"/>
    <cellStyle name="Normal 4 2 3 8 2 2" xfId="3320" xr:uid="{00000000-0005-0000-0000-0000A7090000}"/>
    <cellStyle name="Normal 4 2 3 8 3" xfId="2567" xr:uid="{00000000-0005-0000-0000-0000A8090000}"/>
    <cellStyle name="Normal 4 2 3 9" xfId="1778" xr:uid="{00000000-0005-0000-0000-0000A9090000}"/>
    <cellStyle name="Normal 4 2 3 9 2" xfId="3283" xr:uid="{00000000-0005-0000-0000-0000AA090000}"/>
    <cellStyle name="Normal 4 2 3_AB Group Basel III" xfId="716" xr:uid="{00000000-0005-0000-0000-0000AB090000}"/>
    <cellStyle name="Normal 4 2 4" xfId="717" xr:uid="{00000000-0005-0000-0000-0000AC090000}"/>
    <cellStyle name="Normal 4 2 4 2" xfId="718" xr:uid="{00000000-0005-0000-0000-0000AD090000}"/>
    <cellStyle name="Normal 4 2 4 2 2" xfId="719" xr:uid="{00000000-0005-0000-0000-0000AE090000}"/>
    <cellStyle name="Normal 4 2 4 2 2 2" xfId="720" xr:uid="{00000000-0005-0000-0000-0000AF090000}"/>
    <cellStyle name="Normal 4 2 4 2 2 2 2" xfId="1819" xr:uid="{00000000-0005-0000-0000-0000B0090000}"/>
    <cellStyle name="Normal 4 2 4 2 2 2 2 2" xfId="3324" xr:uid="{00000000-0005-0000-0000-0000B1090000}"/>
    <cellStyle name="Normal 4 2 4 2 2 2 3" xfId="2571" xr:uid="{00000000-0005-0000-0000-0000B2090000}"/>
    <cellStyle name="Normal 4 2 4 2 2 3" xfId="1818" xr:uid="{00000000-0005-0000-0000-0000B3090000}"/>
    <cellStyle name="Normal 4 2 4 2 2 3 2" xfId="3323" xr:uid="{00000000-0005-0000-0000-0000B4090000}"/>
    <cellStyle name="Normal 4 2 4 2 2 4" xfId="2570" xr:uid="{00000000-0005-0000-0000-0000B5090000}"/>
    <cellStyle name="Normal 4 2 4 2 3" xfId="721" xr:uid="{00000000-0005-0000-0000-0000B6090000}"/>
    <cellStyle name="Normal 4 2 4 2 3 2" xfId="722" xr:uid="{00000000-0005-0000-0000-0000B7090000}"/>
    <cellStyle name="Normal 4 2 4 2 3 2 2" xfId="1821" xr:uid="{00000000-0005-0000-0000-0000B8090000}"/>
    <cellStyle name="Normal 4 2 4 2 3 2 2 2" xfId="3326" xr:uid="{00000000-0005-0000-0000-0000B9090000}"/>
    <cellStyle name="Normal 4 2 4 2 3 2 3" xfId="2573" xr:uid="{00000000-0005-0000-0000-0000BA090000}"/>
    <cellStyle name="Normal 4 2 4 2 3 3" xfId="1820" xr:uid="{00000000-0005-0000-0000-0000BB090000}"/>
    <cellStyle name="Normal 4 2 4 2 3 3 2" xfId="3325" xr:uid="{00000000-0005-0000-0000-0000BC090000}"/>
    <cellStyle name="Normal 4 2 4 2 3 4" xfId="2572" xr:uid="{00000000-0005-0000-0000-0000BD090000}"/>
    <cellStyle name="Normal 4 2 4 2 4" xfId="723" xr:uid="{00000000-0005-0000-0000-0000BE090000}"/>
    <cellStyle name="Normal 4 2 4 2 4 2" xfId="1822" xr:uid="{00000000-0005-0000-0000-0000BF090000}"/>
    <cellStyle name="Normal 4 2 4 2 4 2 2" xfId="3327" xr:uid="{00000000-0005-0000-0000-0000C0090000}"/>
    <cellStyle name="Normal 4 2 4 2 4 3" xfId="2574" xr:uid="{00000000-0005-0000-0000-0000C1090000}"/>
    <cellStyle name="Normal 4 2 4 2 5" xfId="1817" xr:uid="{00000000-0005-0000-0000-0000C2090000}"/>
    <cellStyle name="Normal 4 2 4 2 5 2" xfId="3322" xr:uid="{00000000-0005-0000-0000-0000C3090000}"/>
    <cellStyle name="Normal 4 2 4 2 6" xfId="2569" xr:uid="{00000000-0005-0000-0000-0000C4090000}"/>
    <cellStyle name="Normal 4 2 4 2_AB Group Basel III" xfId="724" xr:uid="{00000000-0005-0000-0000-0000C5090000}"/>
    <cellStyle name="Normal 4 2 4 3" xfId="725" xr:uid="{00000000-0005-0000-0000-0000C6090000}"/>
    <cellStyle name="Normal 4 2 4 3 2" xfId="726" xr:uid="{00000000-0005-0000-0000-0000C7090000}"/>
    <cellStyle name="Normal 4 2 4 3 2 2" xfId="727" xr:uid="{00000000-0005-0000-0000-0000C8090000}"/>
    <cellStyle name="Normal 4 2 4 3 2 2 2" xfId="1825" xr:uid="{00000000-0005-0000-0000-0000C9090000}"/>
    <cellStyle name="Normal 4 2 4 3 2 2 2 2" xfId="3330" xr:uid="{00000000-0005-0000-0000-0000CA090000}"/>
    <cellStyle name="Normal 4 2 4 3 2 2 3" xfId="2577" xr:uid="{00000000-0005-0000-0000-0000CB090000}"/>
    <cellStyle name="Normal 4 2 4 3 2 3" xfId="1824" xr:uid="{00000000-0005-0000-0000-0000CC090000}"/>
    <cellStyle name="Normal 4 2 4 3 2 3 2" xfId="3329" xr:uid="{00000000-0005-0000-0000-0000CD090000}"/>
    <cellStyle name="Normal 4 2 4 3 2 4" xfId="2576" xr:uid="{00000000-0005-0000-0000-0000CE090000}"/>
    <cellStyle name="Normal 4 2 4 3 3" xfId="728" xr:uid="{00000000-0005-0000-0000-0000CF090000}"/>
    <cellStyle name="Normal 4 2 4 3 3 2" xfId="729" xr:uid="{00000000-0005-0000-0000-0000D0090000}"/>
    <cellStyle name="Normal 4 2 4 3 3 2 2" xfId="1827" xr:uid="{00000000-0005-0000-0000-0000D1090000}"/>
    <cellStyle name="Normal 4 2 4 3 3 2 2 2" xfId="3332" xr:uid="{00000000-0005-0000-0000-0000D2090000}"/>
    <cellStyle name="Normal 4 2 4 3 3 2 3" xfId="2579" xr:uid="{00000000-0005-0000-0000-0000D3090000}"/>
    <cellStyle name="Normal 4 2 4 3 3 3" xfId="1826" xr:uid="{00000000-0005-0000-0000-0000D4090000}"/>
    <cellStyle name="Normal 4 2 4 3 3 3 2" xfId="3331" xr:uid="{00000000-0005-0000-0000-0000D5090000}"/>
    <cellStyle name="Normal 4 2 4 3 3 4" xfId="2578" xr:uid="{00000000-0005-0000-0000-0000D6090000}"/>
    <cellStyle name="Normal 4 2 4 3 4" xfId="730" xr:uid="{00000000-0005-0000-0000-0000D7090000}"/>
    <cellStyle name="Normal 4 2 4 3 4 2" xfId="1828" xr:uid="{00000000-0005-0000-0000-0000D8090000}"/>
    <cellStyle name="Normal 4 2 4 3 4 2 2" xfId="3333" xr:uid="{00000000-0005-0000-0000-0000D9090000}"/>
    <cellStyle name="Normal 4 2 4 3 4 3" xfId="2580" xr:uid="{00000000-0005-0000-0000-0000DA090000}"/>
    <cellStyle name="Normal 4 2 4 3 5" xfId="1823" xr:uid="{00000000-0005-0000-0000-0000DB090000}"/>
    <cellStyle name="Normal 4 2 4 3 5 2" xfId="3328" xr:uid="{00000000-0005-0000-0000-0000DC090000}"/>
    <cellStyle name="Normal 4 2 4 3 6" xfId="2575" xr:uid="{00000000-0005-0000-0000-0000DD090000}"/>
    <cellStyle name="Normal 4 2 4 3_AB Group Basel III" xfId="731" xr:uid="{00000000-0005-0000-0000-0000DE090000}"/>
    <cellStyle name="Normal 4 2 4 4" xfId="732" xr:uid="{00000000-0005-0000-0000-0000DF090000}"/>
    <cellStyle name="Normal 4 2 4 4 2" xfId="733" xr:uid="{00000000-0005-0000-0000-0000E0090000}"/>
    <cellStyle name="Normal 4 2 4 4 2 2" xfId="1830" xr:uid="{00000000-0005-0000-0000-0000E1090000}"/>
    <cellStyle name="Normal 4 2 4 4 2 2 2" xfId="3335" xr:uid="{00000000-0005-0000-0000-0000E2090000}"/>
    <cellStyle name="Normal 4 2 4 4 2 3" xfId="2582" xr:uid="{00000000-0005-0000-0000-0000E3090000}"/>
    <cellStyle name="Normal 4 2 4 4 3" xfId="1829" xr:uid="{00000000-0005-0000-0000-0000E4090000}"/>
    <cellStyle name="Normal 4 2 4 4 3 2" xfId="3334" xr:uid="{00000000-0005-0000-0000-0000E5090000}"/>
    <cellStyle name="Normal 4 2 4 4 4" xfId="2581" xr:uid="{00000000-0005-0000-0000-0000E6090000}"/>
    <cellStyle name="Normal 4 2 4 5" xfId="734" xr:uid="{00000000-0005-0000-0000-0000E7090000}"/>
    <cellStyle name="Normal 4 2 4 5 2" xfId="735" xr:uid="{00000000-0005-0000-0000-0000E8090000}"/>
    <cellStyle name="Normal 4 2 4 5 2 2" xfId="1832" xr:uid="{00000000-0005-0000-0000-0000E9090000}"/>
    <cellStyle name="Normal 4 2 4 5 2 2 2" xfId="3337" xr:uid="{00000000-0005-0000-0000-0000EA090000}"/>
    <cellStyle name="Normal 4 2 4 5 2 3" xfId="2584" xr:uid="{00000000-0005-0000-0000-0000EB090000}"/>
    <cellStyle name="Normal 4 2 4 5 3" xfId="1831" xr:uid="{00000000-0005-0000-0000-0000EC090000}"/>
    <cellStyle name="Normal 4 2 4 5 3 2" xfId="3336" xr:uid="{00000000-0005-0000-0000-0000ED090000}"/>
    <cellStyle name="Normal 4 2 4 5 4" xfId="2583" xr:uid="{00000000-0005-0000-0000-0000EE090000}"/>
    <cellStyle name="Normal 4 2 4 6" xfId="736" xr:uid="{00000000-0005-0000-0000-0000EF090000}"/>
    <cellStyle name="Normal 4 2 4 6 2" xfId="1833" xr:uid="{00000000-0005-0000-0000-0000F0090000}"/>
    <cellStyle name="Normal 4 2 4 6 2 2" xfId="3338" xr:uid="{00000000-0005-0000-0000-0000F1090000}"/>
    <cellStyle name="Normal 4 2 4 6 3" xfId="2585" xr:uid="{00000000-0005-0000-0000-0000F2090000}"/>
    <cellStyle name="Normal 4 2 4 7" xfId="737" xr:uid="{00000000-0005-0000-0000-0000F3090000}"/>
    <cellStyle name="Normal 4 2 4 7 2" xfId="1834" xr:uid="{00000000-0005-0000-0000-0000F4090000}"/>
    <cellStyle name="Normal 4 2 4 7 2 2" xfId="3339" xr:uid="{00000000-0005-0000-0000-0000F5090000}"/>
    <cellStyle name="Normal 4 2 4 7 3" xfId="2586" xr:uid="{00000000-0005-0000-0000-0000F6090000}"/>
    <cellStyle name="Normal 4 2 4 8" xfId="1816" xr:uid="{00000000-0005-0000-0000-0000F7090000}"/>
    <cellStyle name="Normal 4 2 4 8 2" xfId="3321" xr:uid="{00000000-0005-0000-0000-0000F8090000}"/>
    <cellStyle name="Normal 4 2 4 9" xfId="2568" xr:uid="{00000000-0005-0000-0000-0000F9090000}"/>
    <cellStyle name="Normal 4 2 4_AB Group Basel III" xfId="738" xr:uid="{00000000-0005-0000-0000-0000FA090000}"/>
    <cellStyle name="Normal 4 2 5" xfId="739" xr:uid="{00000000-0005-0000-0000-0000FB090000}"/>
    <cellStyle name="Normal 4 2 5 2" xfId="740" xr:uid="{00000000-0005-0000-0000-0000FC090000}"/>
    <cellStyle name="Normal 4 2 5 2 2" xfId="741" xr:uid="{00000000-0005-0000-0000-0000FD090000}"/>
    <cellStyle name="Normal 4 2 5 2 2 2" xfId="1837" xr:uid="{00000000-0005-0000-0000-0000FE090000}"/>
    <cellStyle name="Normal 4 2 5 2 2 2 2" xfId="3342" xr:uid="{00000000-0005-0000-0000-0000FF090000}"/>
    <cellStyle name="Normal 4 2 5 2 2 3" xfId="2589" xr:uid="{00000000-0005-0000-0000-0000000A0000}"/>
    <cellStyle name="Normal 4 2 5 2 3" xfId="1836" xr:uid="{00000000-0005-0000-0000-0000010A0000}"/>
    <cellStyle name="Normal 4 2 5 2 3 2" xfId="3341" xr:uid="{00000000-0005-0000-0000-0000020A0000}"/>
    <cellStyle name="Normal 4 2 5 2 4" xfId="2588" xr:uid="{00000000-0005-0000-0000-0000030A0000}"/>
    <cellStyle name="Normal 4 2 5 3" xfId="742" xr:uid="{00000000-0005-0000-0000-0000040A0000}"/>
    <cellStyle name="Normal 4 2 5 3 2" xfId="743" xr:uid="{00000000-0005-0000-0000-0000050A0000}"/>
    <cellStyle name="Normal 4 2 5 3 2 2" xfId="1839" xr:uid="{00000000-0005-0000-0000-0000060A0000}"/>
    <cellStyle name="Normal 4 2 5 3 2 2 2" xfId="3344" xr:uid="{00000000-0005-0000-0000-0000070A0000}"/>
    <cellStyle name="Normal 4 2 5 3 2 3" xfId="2591" xr:uid="{00000000-0005-0000-0000-0000080A0000}"/>
    <cellStyle name="Normal 4 2 5 3 3" xfId="1838" xr:uid="{00000000-0005-0000-0000-0000090A0000}"/>
    <cellStyle name="Normal 4 2 5 3 3 2" xfId="3343" xr:uid="{00000000-0005-0000-0000-00000A0A0000}"/>
    <cellStyle name="Normal 4 2 5 3 4" xfId="2590" xr:uid="{00000000-0005-0000-0000-00000B0A0000}"/>
    <cellStyle name="Normal 4 2 5 4" xfId="744" xr:uid="{00000000-0005-0000-0000-00000C0A0000}"/>
    <cellStyle name="Normal 4 2 5 4 2" xfId="1840" xr:uid="{00000000-0005-0000-0000-00000D0A0000}"/>
    <cellStyle name="Normal 4 2 5 4 2 2" xfId="3345" xr:uid="{00000000-0005-0000-0000-00000E0A0000}"/>
    <cellStyle name="Normal 4 2 5 4 3" xfId="2592" xr:uid="{00000000-0005-0000-0000-00000F0A0000}"/>
    <cellStyle name="Normal 4 2 5 5" xfId="1835" xr:uid="{00000000-0005-0000-0000-0000100A0000}"/>
    <cellStyle name="Normal 4 2 5 5 2" xfId="3340" xr:uid="{00000000-0005-0000-0000-0000110A0000}"/>
    <cellStyle name="Normal 4 2 5 6" xfId="2587" xr:uid="{00000000-0005-0000-0000-0000120A0000}"/>
    <cellStyle name="Normal 4 2 5_AB Group Basel III" xfId="745" xr:uid="{00000000-0005-0000-0000-0000130A0000}"/>
    <cellStyle name="Normal 4 2 6" xfId="746" xr:uid="{00000000-0005-0000-0000-0000140A0000}"/>
    <cellStyle name="Normal 4 2 6 2" xfId="747" xr:uid="{00000000-0005-0000-0000-0000150A0000}"/>
    <cellStyle name="Normal 4 2 6 2 2" xfId="748" xr:uid="{00000000-0005-0000-0000-0000160A0000}"/>
    <cellStyle name="Normal 4 2 6 2 2 2" xfId="1843" xr:uid="{00000000-0005-0000-0000-0000170A0000}"/>
    <cellStyle name="Normal 4 2 6 2 2 2 2" xfId="3348" xr:uid="{00000000-0005-0000-0000-0000180A0000}"/>
    <cellStyle name="Normal 4 2 6 2 2 3" xfId="2595" xr:uid="{00000000-0005-0000-0000-0000190A0000}"/>
    <cellStyle name="Normal 4 2 6 2 3" xfId="1842" xr:uid="{00000000-0005-0000-0000-00001A0A0000}"/>
    <cellStyle name="Normal 4 2 6 2 3 2" xfId="3347" xr:uid="{00000000-0005-0000-0000-00001B0A0000}"/>
    <cellStyle name="Normal 4 2 6 2 4" xfId="2594" xr:uid="{00000000-0005-0000-0000-00001C0A0000}"/>
    <cellStyle name="Normal 4 2 6 3" xfId="749" xr:uid="{00000000-0005-0000-0000-00001D0A0000}"/>
    <cellStyle name="Normal 4 2 6 3 2" xfId="750" xr:uid="{00000000-0005-0000-0000-00001E0A0000}"/>
    <cellStyle name="Normal 4 2 6 3 2 2" xfId="1845" xr:uid="{00000000-0005-0000-0000-00001F0A0000}"/>
    <cellStyle name="Normal 4 2 6 3 2 2 2" xfId="3350" xr:uid="{00000000-0005-0000-0000-0000200A0000}"/>
    <cellStyle name="Normal 4 2 6 3 2 3" xfId="2597" xr:uid="{00000000-0005-0000-0000-0000210A0000}"/>
    <cellStyle name="Normal 4 2 6 3 3" xfId="1844" xr:uid="{00000000-0005-0000-0000-0000220A0000}"/>
    <cellStyle name="Normal 4 2 6 3 3 2" xfId="3349" xr:uid="{00000000-0005-0000-0000-0000230A0000}"/>
    <cellStyle name="Normal 4 2 6 3 4" xfId="2596" xr:uid="{00000000-0005-0000-0000-0000240A0000}"/>
    <cellStyle name="Normal 4 2 6 4" xfId="751" xr:uid="{00000000-0005-0000-0000-0000250A0000}"/>
    <cellStyle name="Normal 4 2 6 4 2" xfId="1846" xr:uid="{00000000-0005-0000-0000-0000260A0000}"/>
    <cellStyle name="Normal 4 2 6 4 2 2" xfId="3351" xr:uid="{00000000-0005-0000-0000-0000270A0000}"/>
    <cellStyle name="Normal 4 2 6 4 3" xfId="2598" xr:uid="{00000000-0005-0000-0000-0000280A0000}"/>
    <cellStyle name="Normal 4 2 6 5" xfId="1841" xr:uid="{00000000-0005-0000-0000-0000290A0000}"/>
    <cellStyle name="Normal 4 2 6 5 2" xfId="3346" xr:uid="{00000000-0005-0000-0000-00002A0A0000}"/>
    <cellStyle name="Normal 4 2 6 6" xfId="2593" xr:uid="{00000000-0005-0000-0000-00002B0A0000}"/>
    <cellStyle name="Normal 4 2 6_AB Group Basel III" xfId="752" xr:uid="{00000000-0005-0000-0000-00002C0A0000}"/>
    <cellStyle name="Normal 4 2 7" xfId="753" xr:uid="{00000000-0005-0000-0000-00002D0A0000}"/>
    <cellStyle name="Normal 4 2 7 2" xfId="754" xr:uid="{00000000-0005-0000-0000-00002E0A0000}"/>
    <cellStyle name="Normal 4 2 7 2 2" xfId="1848" xr:uid="{00000000-0005-0000-0000-00002F0A0000}"/>
    <cellStyle name="Normal 4 2 7 2 2 2" xfId="3353" xr:uid="{00000000-0005-0000-0000-0000300A0000}"/>
    <cellStyle name="Normal 4 2 7 2 3" xfId="2600" xr:uid="{00000000-0005-0000-0000-0000310A0000}"/>
    <cellStyle name="Normal 4 2 7 3" xfId="1847" xr:uid="{00000000-0005-0000-0000-0000320A0000}"/>
    <cellStyle name="Normal 4 2 7 3 2" xfId="3352" xr:uid="{00000000-0005-0000-0000-0000330A0000}"/>
    <cellStyle name="Normal 4 2 7 4" xfId="2599" xr:uid="{00000000-0005-0000-0000-0000340A0000}"/>
    <cellStyle name="Normal 4 2 8" xfId="755" xr:uid="{00000000-0005-0000-0000-0000350A0000}"/>
    <cellStyle name="Normal 4 2 8 2" xfId="756" xr:uid="{00000000-0005-0000-0000-0000360A0000}"/>
    <cellStyle name="Normal 4 2 8 2 2" xfId="1850" xr:uid="{00000000-0005-0000-0000-0000370A0000}"/>
    <cellStyle name="Normal 4 2 8 2 2 2" xfId="3355" xr:uid="{00000000-0005-0000-0000-0000380A0000}"/>
    <cellStyle name="Normal 4 2 8 2 3" xfId="2602" xr:uid="{00000000-0005-0000-0000-0000390A0000}"/>
    <cellStyle name="Normal 4 2 8 3" xfId="1849" xr:uid="{00000000-0005-0000-0000-00003A0A0000}"/>
    <cellStyle name="Normal 4 2 8 3 2" xfId="3354" xr:uid="{00000000-0005-0000-0000-00003B0A0000}"/>
    <cellStyle name="Normal 4 2 8 4" xfId="2601" xr:uid="{00000000-0005-0000-0000-00003C0A0000}"/>
    <cellStyle name="Normal 4 2 9" xfId="757" xr:uid="{00000000-0005-0000-0000-00003D0A0000}"/>
    <cellStyle name="Normal 4 2 9 2" xfId="1851" xr:uid="{00000000-0005-0000-0000-00003E0A0000}"/>
    <cellStyle name="Normal 4 2 9 2 2" xfId="3356" xr:uid="{00000000-0005-0000-0000-00003F0A0000}"/>
    <cellStyle name="Normal 4 2 9 3" xfId="2603" xr:uid="{00000000-0005-0000-0000-0000400A0000}"/>
    <cellStyle name="Normal 4 2_AB Group Basel III" xfId="758" xr:uid="{00000000-0005-0000-0000-0000410A0000}"/>
    <cellStyle name="Normal 4 3" xfId="759" xr:uid="{00000000-0005-0000-0000-0000420A0000}"/>
    <cellStyle name="Normal 4 3 10" xfId="2604" xr:uid="{00000000-0005-0000-0000-0000430A0000}"/>
    <cellStyle name="Normal 4 3 2" xfId="760" xr:uid="{00000000-0005-0000-0000-0000440A0000}"/>
    <cellStyle name="Normal 4 3 2 2" xfId="761" xr:uid="{00000000-0005-0000-0000-0000450A0000}"/>
    <cellStyle name="Normal 4 3 2 2 2" xfId="762" xr:uid="{00000000-0005-0000-0000-0000460A0000}"/>
    <cellStyle name="Normal 4 3 2 2 2 2" xfId="763" xr:uid="{00000000-0005-0000-0000-0000470A0000}"/>
    <cellStyle name="Normal 4 3 2 2 2 2 2" xfId="1856" xr:uid="{00000000-0005-0000-0000-0000480A0000}"/>
    <cellStyle name="Normal 4 3 2 2 2 2 2 2" xfId="3361" xr:uid="{00000000-0005-0000-0000-0000490A0000}"/>
    <cellStyle name="Normal 4 3 2 2 2 2 3" xfId="2608" xr:uid="{00000000-0005-0000-0000-00004A0A0000}"/>
    <cellStyle name="Normal 4 3 2 2 2 3" xfId="1855" xr:uid="{00000000-0005-0000-0000-00004B0A0000}"/>
    <cellStyle name="Normal 4 3 2 2 2 3 2" xfId="3360" xr:uid="{00000000-0005-0000-0000-00004C0A0000}"/>
    <cellStyle name="Normal 4 3 2 2 2 4" xfId="2607" xr:uid="{00000000-0005-0000-0000-00004D0A0000}"/>
    <cellStyle name="Normal 4 3 2 2 3" xfId="764" xr:uid="{00000000-0005-0000-0000-00004E0A0000}"/>
    <cellStyle name="Normal 4 3 2 2 3 2" xfId="765" xr:uid="{00000000-0005-0000-0000-00004F0A0000}"/>
    <cellStyle name="Normal 4 3 2 2 3 2 2" xfId="1858" xr:uid="{00000000-0005-0000-0000-0000500A0000}"/>
    <cellStyle name="Normal 4 3 2 2 3 2 2 2" xfId="3363" xr:uid="{00000000-0005-0000-0000-0000510A0000}"/>
    <cellStyle name="Normal 4 3 2 2 3 2 3" xfId="2610" xr:uid="{00000000-0005-0000-0000-0000520A0000}"/>
    <cellStyle name="Normal 4 3 2 2 3 3" xfId="1857" xr:uid="{00000000-0005-0000-0000-0000530A0000}"/>
    <cellStyle name="Normal 4 3 2 2 3 3 2" xfId="3362" xr:uid="{00000000-0005-0000-0000-0000540A0000}"/>
    <cellStyle name="Normal 4 3 2 2 3 4" xfId="2609" xr:uid="{00000000-0005-0000-0000-0000550A0000}"/>
    <cellStyle name="Normal 4 3 2 2 4" xfId="766" xr:uid="{00000000-0005-0000-0000-0000560A0000}"/>
    <cellStyle name="Normal 4 3 2 2 4 2" xfId="1859" xr:uid="{00000000-0005-0000-0000-0000570A0000}"/>
    <cellStyle name="Normal 4 3 2 2 4 2 2" xfId="3364" xr:uid="{00000000-0005-0000-0000-0000580A0000}"/>
    <cellStyle name="Normal 4 3 2 2 4 3" xfId="2611" xr:uid="{00000000-0005-0000-0000-0000590A0000}"/>
    <cellStyle name="Normal 4 3 2 2 5" xfId="1854" xr:uid="{00000000-0005-0000-0000-00005A0A0000}"/>
    <cellStyle name="Normal 4 3 2 2 5 2" xfId="3359" xr:uid="{00000000-0005-0000-0000-00005B0A0000}"/>
    <cellStyle name="Normal 4 3 2 2 6" xfId="2606" xr:uid="{00000000-0005-0000-0000-00005C0A0000}"/>
    <cellStyle name="Normal 4 3 2 2_AB Group Basel III" xfId="767" xr:uid="{00000000-0005-0000-0000-00005D0A0000}"/>
    <cellStyle name="Normal 4 3 2 3" xfId="768" xr:uid="{00000000-0005-0000-0000-00005E0A0000}"/>
    <cellStyle name="Normal 4 3 2 3 2" xfId="769" xr:uid="{00000000-0005-0000-0000-00005F0A0000}"/>
    <cellStyle name="Normal 4 3 2 3 2 2" xfId="770" xr:uid="{00000000-0005-0000-0000-0000600A0000}"/>
    <cellStyle name="Normal 4 3 2 3 2 2 2" xfId="1862" xr:uid="{00000000-0005-0000-0000-0000610A0000}"/>
    <cellStyle name="Normal 4 3 2 3 2 2 2 2" xfId="3367" xr:uid="{00000000-0005-0000-0000-0000620A0000}"/>
    <cellStyle name="Normal 4 3 2 3 2 2 3" xfId="2614" xr:uid="{00000000-0005-0000-0000-0000630A0000}"/>
    <cellStyle name="Normal 4 3 2 3 2 3" xfId="1861" xr:uid="{00000000-0005-0000-0000-0000640A0000}"/>
    <cellStyle name="Normal 4 3 2 3 2 3 2" xfId="3366" xr:uid="{00000000-0005-0000-0000-0000650A0000}"/>
    <cellStyle name="Normal 4 3 2 3 2 4" xfId="2613" xr:uid="{00000000-0005-0000-0000-0000660A0000}"/>
    <cellStyle name="Normal 4 3 2 3 3" xfId="771" xr:uid="{00000000-0005-0000-0000-0000670A0000}"/>
    <cellStyle name="Normal 4 3 2 3 3 2" xfId="772" xr:uid="{00000000-0005-0000-0000-0000680A0000}"/>
    <cellStyle name="Normal 4 3 2 3 3 2 2" xfId="1864" xr:uid="{00000000-0005-0000-0000-0000690A0000}"/>
    <cellStyle name="Normal 4 3 2 3 3 2 2 2" xfId="3369" xr:uid="{00000000-0005-0000-0000-00006A0A0000}"/>
    <cellStyle name="Normal 4 3 2 3 3 2 3" xfId="2616" xr:uid="{00000000-0005-0000-0000-00006B0A0000}"/>
    <cellStyle name="Normal 4 3 2 3 3 3" xfId="1863" xr:uid="{00000000-0005-0000-0000-00006C0A0000}"/>
    <cellStyle name="Normal 4 3 2 3 3 3 2" xfId="3368" xr:uid="{00000000-0005-0000-0000-00006D0A0000}"/>
    <cellStyle name="Normal 4 3 2 3 3 4" xfId="2615" xr:uid="{00000000-0005-0000-0000-00006E0A0000}"/>
    <cellStyle name="Normal 4 3 2 3 4" xfId="773" xr:uid="{00000000-0005-0000-0000-00006F0A0000}"/>
    <cellStyle name="Normal 4 3 2 3 4 2" xfId="1865" xr:uid="{00000000-0005-0000-0000-0000700A0000}"/>
    <cellStyle name="Normal 4 3 2 3 4 2 2" xfId="3370" xr:uid="{00000000-0005-0000-0000-0000710A0000}"/>
    <cellStyle name="Normal 4 3 2 3 4 3" xfId="2617" xr:uid="{00000000-0005-0000-0000-0000720A0000}"/>
    <cellStyle name="Normal 4 3 2 3 5" xfId="1860" xr:uid="{00000000-0005-0000-0000-0000730A0000}"/>
    <cellStyle name="Normal 4 3 2 3 5 2" xfId="3365" xr:uid="{00000000-0005-0000-0000-0000740A0000}"/>
    <cellStyle name="Normal 4 3 2 3 6" xfId="2612" xr:uid="{00000000-0005-0000-0000-0000750A0000}"/>
    <cellStyle name="Normal 4 3 2 3_AB Group Basel III" xfId="774" xr:uid="{00000000-0005-0000-0000-0000760A0000}"/>
    <cellStyle name="Normal 4 3 2 4" xfId="775" xr:uid="{00000000-0005-0000-0000-0000770A0000}"/>
    <cellStyle name="Normal 4 3 2 4 2" xfId="776" xr:uid="{00000000-0005-0000-0000-0000780A0000}"/>
    <cellStyle name="Normal 4 3 2 4 2 2" xfId="1867" xr:uid="{00000000-0005-0000-0000-0000790A0000}"/>
    <cellStyle name="Normal 4 3 2 4 2 2 2" xfId="3372" xr:uid="{00000000-0005-0000-0000-00007A0A0000}"/>
    <cellStyle name="Normal 4 3 2 4 2 3" xfId="2619" xr:uid="{00000000-0005-0000-0000-00007B0A0000}"/>
    <cellStyle name="Normal 4 3 2 4 3" xfId="1866" xr:uid="{00000000-0005-0000-0000-00007C0A0000}"/>
    <cellStyle name="Normal 4 3 2 4 3 2" xfId="3371" xr:uid="{00000000-0005-0000-0000-00007D0A0000}"/>
    <cellStyle name="Normal 4 3 2 4 4" xfId="2618" xr:uid="{00000000-0005-0000-0000-00007E0A0000}"/>
    <cellStyle name="Normal 4 3 2 5" xfId="777" xr:uid="{00000000-0005-0000-0000-00007F0A0000}"/>
    <cellStyle name="Normal 4 3 2 5 2" xfId="778" xr:uid="{00000000-0005-0000-0000-0000800A0000}"/>
    <cellStyle name="Normal 4 3 2 5 2 2" xfId="1869" xr:uid="{00000000-0005-0000-0000-0000810A0000}"/>
    <cellStyle name="Normal 4 3 2 5 2 2 2" xfId="3374" xr:uid="{00000000-0005-0000-0000-0000820A0000}"/>
    <cellStyle name="Normal 4 3 2 5 2 3" xfId="2621" xr:uid="{00000000-0005-0000-0000-0000830A0000}"/>
    <cellStyle name="Normal 4 3 2 5 3" xfId="1868" xr:uid="{00000000-0005-0000-0000-0000840A0000}"/>
    <cellStyle name="Normal 4 3 2 5 3 2" xfId="3373" xr:uid="{00000000-0005-0000-0000-0000850A0000}"/>
    <cellStyle name="Normal 4 3 2 5 4" xfId="2620" xr:uid="{00000000-0005-0000-0000-0000860A0000}"/>
    <cellStyle name="Normal 4 3 2 6" xfId="779" xr:uid="{00000000-0005-0000-0000-0000870A0000}"/>
    <cellStyle name="Normal 4 3 2 6 2" xfId="1870" xr:uid="{00000000-0005-0000-0000-0000880A0000}"/>
    <cellStyle name="Normal 4 3 2 6 2 2" xfId="3375" xr:uid="{00000000-0005-0000-0000-0000890A0000}"/>
    <cellStyle name="Normal 4 3 2 6 3" xfId="2622" xr:uid="{00000000-0005-0000-0000-00008A0A0000}"/>
    <cellStyle name="Normal 4 3 2 7" xfId="780" xr:uid="{00000000-0005-0000-0000-00008B0A0000}"/>
    <cellStyle name="Normal 4 3 2 7 2" xfId="1871" xr:uid="{00000000-0005-0000-0000-00008C0A0000}"/>
    <cellStyle name="Normal 4 3 2 7 2 2" xfId="3376" xr:uid="{00000000-0005-0000-0000-00008D0A0000}"/>
    <cellStyle name="Normal 4 3 2 7 3" xfId="2623" xr:uid="{00000000-0005-0000-0000-00008E0A0000}"/>
    <cellStyle name="Normal 4 3 2 8" xfId="1853" xr:uid="{00000000-0005-0000-0000-00008F0A0000}"/>
    <cellStyle name="Normal 4 3 2 8 2" xfId="3358" xr:uid="{00000000-0005-0000-0000-0000900A0000}"/>
    <cellStyle name="Normal 4 3 2 9" xfId="2605" xr:uid="{00000000-0005-0000-0000-0000910A0000}"/>
    <cellStyle name="Normal 4 3 2_AB Group Basel III" xfId="781" xr:uid="{00000000-0005-0000-0000-0000920A0000}"/>
    <cellStyle name="Normal 4 3 3" xfId="782" xr:uid="{00000000-0005-0000-0000-0000930A0000}"/>
    <cellStyle name="Normal 4 3 3 2" xfId="783" xr:uid="{00000000-0005-0000-0000-0000940A0000}"/>
    <cellStyle name="Normal 4 3 3 2 2" xfId="784" xr:uid="{00000000-0005-0000-0000-0000950A0000}"/>
    <cellStyle name="Normal 4 3 3 2 2 2" xfId="1874" xr:uid="{00000000-0005-0000-0000-0000960A0000}"/>
    <cellStyle name="Normal 4 3 3 2 2 2 2" xfId="3379" xr:uid="{00000000-0005-0000-0000-0000970A0000}"/>
    <cellStyle name="Normal 4 3 3 2 2 3" xfId="2626" xr:uid="{00000000-0005-0000-0000-0000980A0000}"/>
    <cellStyle name="Normal 4 3 3 2 3" xfId="1873" xr:uid="{00000000-0005-0000-0000-0000990A0000}"/>
    <cellStyle name="Normal 4 3 3 2 3 2" xfId="3378" xr:uid="{00000000-0005-0000-0000-00009A0A0000}"/>
    <cellStyle name="Normal 4 3 3 2 4" xfId="2625" xr:uid="{00000000-0005-0000-0000-00009B0A0000}"/>
    <cellStyle name="Normal 4 3 3 3" xfId="785" xr:uid="{00000000-0005-0000-0000-00009C0A0000}"/>
    <cellStyle name="Normal 4 3 3 3 2" xfId="786" xr:uid="{00000000-0005-0000-0000-00009D0A0000}"/>
    <cellStyle name="Normal 4 3 3 3 2 2" xfId="1876" xr:uid="{00000000-0005-0000-0000-00009E0A0000}"/>
    <cellStyle name="Normal 4 3 3 3 2 2 2" xfId="3381" xr:uid="{00000000-0005-0000-0000-00009F0A0000}"/>
    <cellStyle name="Normal 4 3 3 3 2 3" xfId="2628" xr:uid="{00000000-0005-0000-0000-0000A00A0000}"/>
    <cellStyle name="Normal 4 3 3 3 3" xfId="1875" xr:uid="{00000000-0005-0000-0000-0000A10A0000}"/>
    <cellStyle name="Normal 4 3 3 3 3 2" xfId="3380" xr:uid="{00000000-0005-0000-0000-0000A20A0000}"/>
    <cellStyle name="Normal 4 3 3 3 4" xfId="2627" xr:uid="{00000000-0005-0000-0000-0000A30A0000}"/>
    <cellStyle name="Normal 4 3 3 4" xfId="787" xr:uid="{00000000-0005-0000-0000-0000A40A0000}"/>
    <cellStyle name="Normal 4 3 3 4 2" xfId="1877" xr:uid="{00000000-0005-0000-0000-0000A50A0000}"/>
    <cellStyle name="Normal 4 3 3 4 2 2" xfId="3382" xr:uid="{00000000-0005-0000-0000-0000A60A0000}"/>
    <cellStyle name="Normal 4 3 3 4 3" xfId="2629" xr:uid="{00000000-0005-0000-0000-0000A70A0000}"/>
    <cellStyle name="Normal 4 3 3 5" xfId="1872" xr:uid="{00000000-0005-0000-0000-0000A80A0000}"/>
    <cellStyle name="Normal 4 3 3 5 2" xfId="3377" xr:uid="{00000000-0005-0000-0000-0000A90A0000}"/>
    <cellStyle name="Normal 4 3 3 6" xfId="2624" xr:uid="{00000000-0005-0000-0000-0000AA0A0000}"/>
    <cellStyle name="Normal 4 3 3_AB Group Basel III" xfId="788" xr:uid="{00000000-0005-0000-0000-0000AB0A0000}"/>
    <cellStyle name="Normal 4 3 4" xfId="789" xr:uid="{00000000-0005-0000-0000-0000AC0A0000}"/>
    <cellStyle name="Normal 4 3 4 2" xfId="790" xr:uid="{00000000-0005-0000-0000-0000AD0A0000}"/>
    <cellStyle name="Normal 4 3 4 2 2" xfId="791" xr:uid="{00000000-0005-0000-0000-0000AE0A0000}"/>
    <cellStyle name="Normal 4 3 4 2 2 2" xfId="1880" xr:uid="{00000000-0005-0000-0000-0000AF0A0000}"/>
    <cellStyle name="Normal 4 3 4 2 2 2 2" xfId="3385" xr:uid="{00000000-0005-0000-0000-0000B00A0000}"/>
    <cellStyle name="Normal 4 3 4 2 2 3" xfId="2632" xr:uid="{00000000-0005-0000-0000-0000B10A0000}"/>
    <cellStyle name="Normal 4 3 4 2 3" xfId="1879" xr:uid="{00000000-0005-0000-0000-0000B20A0000}"/>
    <cellStyle name="Normal 4 3 4 2 3 2" xfId="3384" xr:uid="{00000000-0005-0000-0000-0000B30A0000}"/>
    <cellStyle name="Normal 4 3 4 2 4" xfId="2631" xr:uid="{00000000-0005-0000-0000-0000B40A0000}"/>
    <cellStyle name="Normal 4 3 4 3" xfId="792" xr:uid="{00000000-0005-0000-0000-0000B50A0000}"/>
    <cellStyle name="Normal 4 3 4 3 2" xfId="793" xr:uid="{00000000-0005-0000-0000-0000B60A0000}"/>
    <cellStyle name="Normal 4 3 4 3 2 2" xfId="1882" xr:uid="{00000000-0005-0000-0000-0000B70A0000}"/>
    <cellStyle name="Normal 4 3 4 3 2 2 2" xfId="3387" xr:uid="{00000000-0005-0000-0000-0000B80A0000}"/>
    <cellStyle name="Normal 4 3 4 3 2 3" xfId="2634" xr:uid="{00000000-0005-0000-0000-0000B90A0000}"/>
    <cellStyle name="Normal 4 3 4 3 3" xfId="1881" xr:uid="{00000000-0005-0000-0000-0000BA0A0000}"/>
    <cellStyle name="Normal 4 3 4 3 3 2" xfId="3386" xr:uid="{00000000-0005-0000-0000-0000BB0A0000}"/>
    <cellStyle name="Normal 4 3 4 3 4" xfId="2633" xr:uid="{00000000-0005-0000-0000-0000BC0A0000}"/>
    <cellStyle name="Normal 4 3 4 4" xfId="794" xr:uid="{00000000-0005-0000-0000-0000BD0A0000}"/>
    <cellStyle name="Normal 4 3 4 4 2" xfId="1883" xr:uid="{00000000-0005-0000-0000-0000BE0A0000}"/>
    <cellStyle name="Normal 4 3 4 4 2 2" xfId="3388" xr:uid="{00000000-0005-0000-0000-0000BF0A0000}"/>
    <cellStyle name="Normal 4 3 4 4 3" xfId="2635" xr:uid="{00000000-0005-0000-0000-0000C00A0000}"/>
    <cellStyle name="Normal 4 3 4 5" xfId="1878" xr:uid="{00000000-0005-0000-0000-0000C10A0000}"/>
    <cellStyle name="Normal 4 3 4 5 2" xfId="3383" xr:uid="{00000000-0005-0000-0000-0000C20A0000}"/>
    <cellStyle name="Normal 4 3 4 6" xfId="2630" xr:uid="{00000000-0005-0000-0000-0000C30A0000}"/>
    <cellStyle name="Normal 4 3 4_AB Group Basel III" xfId="795" xr:uid="{00000000-0005-0000-0000-0000C40A0000}"/>
    <cellStyle name="Normal 4 3 5" xfId="796" xr:uid="{00000000-0005-0000-0000-0000C50A0000}"/>
    <cellStyle name="Normal 4 3 5 2" xfId="797" xr:uid="{00000000-0005-0000-0000-0000C60A0000}"/>
    <cellStyle name="Normal 4 3 5 2 2" xfId="1885" xr:uid="{00000000-0005-0000-0000-0000C70A0000}"/>
    <cellStyle name="Normal 4 3 5 2 2 2" xfId="3390" xr:uid="{00000000-0005-0000-0000-0000C80A0000}"/>
    <cellStyle name="Normal 4 3 5 2 3" xfId="2637" xr:uid="{00000000-0005-0000-0000-0000C90A0000}"/>
    <cellStyle name="Normal 4 3 5 3" xfId="1884" xr:uid="{00000000-0005-0000-0000-0000CA0A0000}"/>
    <cellStyle name="Normal 4 3 5 3 2" xfId="3389" xr:uid="{00000000-0005-0000-0000-0000CB0A0000}"/>
    <cellStyle name="Normal 4 3 5 4" xfId="2636" xr:uid="{00000000-0005-0000-0000-0000CC0A0000}"/>
    <cellStyle name="Normal 4 3 6" xfId="798" xr:uid="{00000000-0005-0000-0000-0000CD0A0000}"/>
    <cellStyle name="Normal 4 3 6 2" xfId="799" xr:uid="{00000000-0005-0000-0000-0000CE0A0000}"/>
    <cellStyle name="Normal 4 3 6 2 2" xfId="1887" xr:uid="{00000000-0005-0000-0000-0000CF0A0000}"/>
    <cellStyle name="Normal 4 3 6 2 2 2" xfId="3392" xr:uid="{00000000-0005-0000-0000-0000D00A0000}"/>
    <cellStyle name="Normal 4 3 6 2 3" xfId="2639" xr:uid="{00000000-0005-0000-0000-0000D10A0000}"/>
    <cellStyle name="Normal 4 3 6 3" xfId="1886" xr:uid="{00000000-0005-0000-0000-0000D20A0000}"/>
    <cellStyle name="Normal 4 3 6 3 2" xfId="3391" xr:uid="{00000000-0005-0000-0000-0000D30A0000}"/>
    <cellStyle name="Normal 4 3 6 4" xfId="2638" xr:uid="{00000000-0005-0000-0000-0000D40A0000}"/>
    <cellStyle name="Normal 4 3 7" xfId="800" xr:uid="{00000000-0005-0000-0000-0000D50A0000}"/>
    <cellStyle name="Normal 4 3 7 2" xfId="1888" xr:uid="{00000000-0005-0000-0000-0000D60A0000}"/>
    <cellStyle name="Normal 4 3 7 2 2" xfId="3393" xr:uid="{00000000-0005-0000-0000-0000D70A0000}"/>
    <cellStyle name="Normal 4 3 7 3" xfId="2640" xr:uid="{00000000-0005-0000-0000-0000D80A0000}"/>
    <cellStyle name="Normal 4 3 8" xfId="801" xr:uid="{00000000-0005-0000-0000-0000D90A0000}"/>
    <cellStyle name="Normal 4 3 8 2" xfId="1889" xr:uid="{00000000-0005-0000-0000-0000DA0A0000}"/>
    <cellStyle name="Normal 4 3 8 2 2" xfId="3394" xr:uid="{00000000-0005-0000-0000-0000DB0A0000}"/>
    <cellStyle name="Normal 4 3 8 3" xfId="2641" xr:uid="{00000000-0005-0000-0000-0000DC0A0000}"/>
    <cellStyle name="Normal 4 3 9" xfId="1852" xr:uid="{00000000-0005-0000-0000-0000DD0A0000}"/>
    <cellStyle name="Normal 4 3 9 2" xfId="3357" xr:uid="{00000000-0005-0000-0000-0000DE0A0000}"/>
    <cellStyle name="Normal 4 3_AB Group Basel III" xfId="802" xr:uid="{00000000-0005-0000-0000-0000DF0A0000}"/>
    <cellStyle name="Normal 4 4" xfId="803" xr:uid="{00000000-0005-0000-0000-0000E00A0000}"/>
    <cellStyle name="Normal 4 4 10" xfId="2642" xr:uid="{00000000-0005-0000-0000-0000E10A0000}"/>
    <cellStyle name="Normal 4 4 2" xfId="804" xr:uid="{00000000-0005-0000-0000-0000E20A0000}"/>
    <cellStyle name="Normal 4 4 2 2" xfId="805" xr:uid="{00000000-0005-0000-0000-0000E30A0000}"/>
    <cellStyle name="Normal 4 4 2 2 2" xfId="806" xr:uid="{00000000-0005-0000-0000-0000E40A0000}"/>
    <cellStyle name="Normal 4 4 2 2 2 2" xfId="807" xr:uid="{00000000-0005-0000-0000-0000E50A0000}"/>
    <cellStyle name="Normal 4 4 2 2 2 2 2" xfId="1894" xr:uid="{00000000-0005-0000-0000-0000E60A0000}"/>
    <cellStyle name="Normal 4 4 2 2 2 2 2 2" xfId="3399" xr:uid="{00000000-0005-0000-0000-0000E70A0000}"/>
    <cellStyle name="Normal 4 4 2 2 2 2 3" xfId="2646" xr:uid="{00000000-0005-0000-0000-0000E80A0000}"/>
    <cellStyle name="Normal 4 4 2 2 2 3" xfId="1893" xr:uid="{00000000-0005-0000-0000-0000E90A0000}"/>
    <cellStyle name="Normal 4 4 2 2 2 3 2" xfId="3398" xr:uid="{00000000-0005-0000-0000-0000EA0A0000}"/>
    <cellStyle name="Normal 4 4 2 2 2 4" xfId="2645" xr:uid="{00000000-0005-0000-0000-0000EB0A0000}"/>
    <cellStyle name="Normal 4 4 2 2 3" xfId="808" xr:uid="{00000000-0005-0000-0000-0000EC0A0000}"/>
    <cellStyle name="Normal 4 4 2 2 3 2" xfId="809" xr:uid="{00000000-0005-0000-0000-0000ED0A0000}"/>
    <cellStyle name="Normal 4 4 2 2 3 2 2" xfId="1896" xr:uid="{00000000-0005-0000-0000-0000EE0A0000}"/>
    <cellStyle name="Normal 4 4 2 2 3 2 2 2" xfId="3401" xr:uid="{00000000-0005-0000-0000-0000EF0A0000}"/>
    <cellStyle name="Normal 4 4 2 2 3 2 3" xfId="2648" xr:uid="{00000000-0005-0000-0000-0000F00A0000}"/>
    <cellStyle name="Normal 4 4 2 2 3 3" xfId="1895" xr:uid="{00000000-0005-0000-0000-0000F10A0000}"/>
    <cellStyle name="Normal 4 4 2 2 3 3 2" xfId="3400" xr:uid="{00000000-0005-0000-0000-0000F20A0000}"/>
    <cellStyle name="Normal 4 4 2 2 3 4" xfId="2647" xr:uid="{00000000-0005-0000-0000-0000F30A0000}"/>
    <cellStyle name="Normal 4 4 2 2 4" xfId="810" xr:uid="{00000000-0005-0000-0000-0000F40A0000}"/>
    <cellStyle name="Normal 4 4 2 2 4 2" xfId="1897" xr:uid="{00000000-0005-0000-0000-0000F50A0000}"/>
    <cellStyle name="Normal 4 4 2 2 4 2 2" xfId="3402" xr:uid="{00000000-0005-0000-0000-0000F60A0000}"/>
    <cellStyle name="Normal 4 4 2 2 4 3" xfId="2649" xr:uid="{00000000-0005-0000-0000-0000F70A0000}"/>
    <cellStyle name="Normal 4 4 2 2 5" xfId="1892" xr:uid="{00000000-0005-0000-0000-0000F80A0000}"/>
    <cellStyle name="Normal 4 4 2 2 5 2" xfId="3397" xr:uid="{00000000-0005-0000-0000-0000F90A0000}"/>
    <cellStyle name="Normal 4 4 2 2 6" xfId="2644" xr:uid="{00000000-0005-0000-0000-0000FA0A0000}"/>
    <cellStyle name="Normal 4 4 2 2_AB Group Basel III" xfId="811" xr:uid="{00000000-0005-0000-0000-0000FB0A0000}"/>
    <cellStyle name="Normal 4 4 2 3" xfId="812" xr:uid="{00000000-0005-0000-0000-0000FC0A0000}"/>
    <cellStyle name="Normal 4 4 2 3 2" xfId="813" xr:uid="{00000000-0005-0000-0000-0000FD0A0000}"/>
    <cellStyle name="Normal 4 4 2 3 2 2" xfId="814" xr:uid="{00000000-0005-0000-0000-0000FE0A0000}"/>
    <cellStyle name="Normal 4 4 2 3 2 2 2" xfId="1900" xr:uid="{00000000-0005-0000-0000-0000FF0A0000}"/>
    <cellStyle name="Normal 4 4 2 3 2 2 2 2" xfId="3405" xr:uid="{00000000-0005-0000-0000-0000000B0000}"/>
    <cellStyle name="Normal 4 4 2 3 2 2 3" xfId="2652" xr:uid="{00000000-0005-0000-0000-0000010B0000}"/>
    <cellStyle name="Normal 4 4 2 3 2 3" xfId="1899" xr:uid="{00000000-0005-0000-0000-0000020B0000}"/>
    <cellStyle name="Normal 4 4 2 3 2 3 2" xfId="3404" xr:uid="{00000000-0005-0000-0000-0000030B0000}"/>
    <cellStyle name="Normal 4 4 2 3 2 4" xfId="2651" xr:uid="{00000000-0005-0000-0000-0000040B0000}"/>
    <cellStyle name="Normal 4 4 2 3 3" xfId="815" xr:uid="{00000000-0005-0000-0000-0000050B0000}"/>
    <cellStyle name="Normal 4 4 2 3 3 2" xfId="816" xr:uid="{00000000-0005-0000-0000-0000060B0000}"/>
    <cellStyle name="Normal 4 4 2 3 3 2 2" xfId="1902" xr:uid="{00000000-0005-0000-0000-0000070B0000}"/>
    <cellStyle name="Normal 4 4 2 3 3 2 2 2" xfId="3407" xr:uid="{00000000-0005-0000-0000-0000080B0000}"/>
    <cellStyle name="Normal 4 4 2 3 3 2 3" xfId="2654" xr:uid="{00000000-0005-0000-0000-0000090B0000}"/>
    <cellStyle name="Normal 4 4 2 3 3 3" xfId="1901" xr:uid="{00000000-0005-0000-0000-00000A0B0000}"/>
    <cellStyle name="Normal 4 4 2 3 3 3 2" xfId="3406" xr:uid="{00000000-0005-0000-0000-00000B0B0000}"/>
    <cellStyle name="Normal 4 4 2 3 3 4" xfId="2653" xr:uid="{00000000-0005-0000-0000-00000C0B0000}"/>
    <cellStyle name="Normal 4 4 2 3 4" xfId="817" xr:uid="{00000000-0005-0000-0000-00000D0B0000}"/>
    <cellStyle name="Normal 4 4 2 3 4 2" xfId="1903" xr:uid="{00000000-0005-0000-0000-00000E0B0000}"/>
    <cellStyle name="Normal 4 4 2 3 4 2 2" xfId="3408" xr:uid="{00000000-0005-0000-0000-00000F0B0000}"/>
    <cellStyle name="Normal 4 4 2 3 4 3" xfId="2655" xr:uid="{00000000-0005-0000-0000-0000100B0000}"/>
    <cellStyle name="Normal 4 4 2 3 5" xfId="1898" xr:uid="{00000000-0005-0000-0000-0000110B0000}"/>
    <cellStyle name="Normal 4 4 2 3 5 2" xfId="3403" xr:uid="{00000000-0005-0000-0000-0000120B0000}"/>
    <cellStyle name="Normal 4 4 2 3 6" xfId="2650" xr:uid="{00000000-0005-0000-0000-0000130B0000}"/>
    <cellStyle name="Normal 4 4 2 3_AB Group Basel III" xfId="818" xr:uid="{00000000-0005-0000-0000-0000140B0000}"/>
    <cellStyle name="Normal 4 4 2 4" xfId="819" xr:uid="{00000000-0005-0000-0000-0000150B0000}"/>
    <cellStyle name="Normal 4 4 2 4 2" xfId="820" xr:uid="{00000000-0005-0000-0000-0000160B0000}"/>
    <cellStyle name="Normal 4 4 2 4 2 2" xfId="1905" xr:uid="{00000000-0005-0000-0000-0000170B0000}"/>
    <cellStyle name="Normal 4 4 2 4 2 2 2" xfId="3410" xr:uid="{00000000-0005-0000-0000-0000180B0000}"/>
    <cellStyle name="Normal 4 4 2 4 2 3" xfId="2657" xr:uid="{00000000-0005-0000-0000-0000190B0000}"/>
    <cellStyle name="Normal 4 4 2 4 3" xfId="1904" xr:uid="{00000000-0005-0000-0000-00001A0B0000}"/>
    <cellStyle name="Normal 4 4 2 4 3 2" xfId="3409" xr:uid="{00000000-0005-0000-0000-00001B0B0000}"/>
    <cellStyle name="Normal 4 4 2 4 4" xfId="2656" xr:uid="{00000000-0005-0000-0000-00001C0B0000}"/>
    <cellStyle name="Normal 4 4 2 5" xfId="821" xr:uid="{00000000-0005-0000-0000-00001D0B0000}"/>
    <cellStyle name="Normal 4 4 2 5 2" xfId="822" xr:uid="{00000000-0005-0000-0000-00001E0B0000}"/>
    <cellStyle name="Normal 4 4 2 5 2 2" xfId="1907" xr:uid="{00000000-0005-0000-0000-00001F0B0000}"/>
    <cellStyle name="Normal 4 4 2 5 2 2 2" xfId="3412" xr:uid="{00000000-0005-0000-0000-0000200B0000}"/>
    <cellStyle name="Normal 4 4 2 5 2 3" xfId="2659" xr:uid="{00000000-0005-0000-0000-0000210B0000}"/>
    <cellStyle name="Normal 4 4 2 5 3" xfId="1906" xr:uid="{00000000-0005-0000-0000-0000220B0000}"/>
    <cellStyle name="Normal 4 4 2 5 3 2" xfId="3411" xr:uid="{00000000-0005-0000-0000-0000230B0000}"/>
    <cellStyle name="Normal 4 4 2 5 4" xfId="2658" xr:uid="{00000000-0005-0000-0000-0000240B0000}"/>
    <cellStyle name="Normal 4 4 2 6" xfId="823" xr:uid="{00000000-0005-0000-0000-0000250B0000}"/>
    <cellStyle name="Normal 4 4 2 6 2" xfId="1908" xr:uid="{00000000-0005-0000-0000-0000260B0000}"/>
    <cellStyle name="Normal 4 4 2 6 2 2" xfId="3413" xr:uid="{00000000-0005-0000-0000-0000270B0000}"/>
    <cellStyle name="Normal 4 4 2 6 3" xfId="2660" xr:uid="{00000000-0005-0000-0000-0000280B0000}"/>
    <cellStyle name="Normal 4 4 2 7" xfId="824" xr:uid="{00000000-0005-0000-0000-0000290B0000}"/>
    <cellStyle name="Normal 4 4 2 7 2" xfId="1909" xr:uid="{00000000-0005-0000-0000-00002A0B0000}"/>
    <cellStyle name="Normal 4 4 2 7 2 2" xfId="3414" xr:uid="{00000000-0005-0000-0000-00002B0B0000}"/>
    <cellStyle name="Normal 4 4 2 7 3" xfId="2661" xr:uid="{00000000-0005-0000-0000-00002C0B0000}"/>
    <cellStyle name="Normal 4 4 2 8" xfId="1891" xr:uid="{00000000-0005-0000-0000-00002D0B0000}"/>
    <cellStyle name="Normal 4 4 2 8 2" xfId="3396" xr:uid="{00000000-0005-0000-0000-00002E0B0000}"/>
    <cellStyle name="Normal 4 4 2 9" xfId="2643" xr:uid="{00000000-0005-0000-0000-00002F0B0000}"/>
    <cellStyle name="Normal 4 4 2_AB Group Basel III" xfId="825" xr:uid="{00000000-0005-0000-0000-0000300B0000}"/>
    <cellStyle name="Normal 4 4 3" xfId="826" xr:uid="{00000000-0005-0000-0000-0000310B0000}"/>
    <cellStyle name="Normal 4 4 3 2" xfId="827" xr:uid="{00000000-0005-0000-0000-0000320B0000}"/>
    <cellStyle name="Normal 4 4 3 2 2" xfId="828" xr:uid="{00000000-0005-0000-0000-0000330B0000}"/>
    <cellStyle name="Normal 4 4 3 2 2 2" xfId="1912" xr:uid="{00000000-0005-0000-0000-0000340B0000}"/>
    <cellStyle name="Normal 4 4 3 2 2 2 2" xfId="3417" xr:uid="{00000000-0005-0000-0000-0000350B0000}"/>
    <cellStyle name="Normal 4 4 3 2 2 3" xfId="2664" xr:uid="{00000000-0005-0000-0000-0000360B0000}"/>
    <cellStyle name="Normal 4 4 3 2 3" xfId="1911" xr:uid="{00000000-0005-0000-0000-0000370B0000}"/>
    <cellStyle name="Normal 4 4 3 2 3 2" xfId="3416" xr:uid="{00000000-0005-0000-0000-0000380B0000}"/>
    <cellStyle name="Normal 4 4 3 2 4" xfId="2663" xr:uid="{00000000-0005-0000-0000-0000390B0000}"/>
    <cellStyle name="Normal 4 4 3 3" xfId="829" xr:uid="{00000000-0005-0000-0000-00003A0B0000}"/>
    <cellStyle name="Normal 4 4 3 3 2" xfId="830" xr:uid="{00000000-0005-0000-0000-00003B0B0000}"/>
    <cellStyle name="Normal 4 4 3 3 2 2" xfId="1914" xr:uid="{00000000-0005-0000-0000-00003C0B0000}"/>
    <cellStyle name="Normal 4 4 3 3 2 2 2" xfId="3419" xr:uid="{00000000-0005-0000-0000-00003D0B0000}"/>
    <cellStyle name="Normal 4 4 3 3 2 3" xfId="2666" xr:uid="{00000000-0005-0000-0000-00003E0B0000}"/>
    <cellStyle name="Normal 4 4 3 3 3" xfId="1913" xr:uid="{00000000-0005-0000-0000-00003F0B0000}"/>
    <cellStyle name="Normal 4 4 3 3 3 2" xfId="3418" xr:uid="{00000000-0005-0000-0000-0000400B0000}"/>
    <cellStyle name="Normal 4 4 3 3 4" xfId="2665" xr:uid="{00000000-0005-0000-0000-0000410B0000}"/>
    <cellStyle name="Normal 4 4 3 4" xfId="831" xr:uid="{00000000-0005-0000-0000-0000420B0000}"/>
    <cellStyle name="Normal 4 4 3 4 2" xfId="1915" xr:uid="{00000000-0005-0000-0000-0000430B0000}"/>
    <cellStyle name="Normal 4 4 3 4 2 2" xfId="3420" xr:uid="{00000000-0005-0000-0000-0000440B0000}"/>
    <cellStyle name="Normal 4 4 3 4 3" xfId="2667" xr:uid="{00000000-0005-0000-0000-0000450B0000}"/>
    <cellStyle name="Normal 4 4 3 5" xfId="1910" xr:uid="{00000000-0005-0000-0000-0000460B0000}"/>
    <cellStyle name="Normal 4 4 3 5 2" xfId="3415" xr:uid="{00000000-0005-0000-0000-0000470B0000}"/>
    <cellStyle name="Normal 4 4 3 6" xfId="2662" xr:uid="{00000000-0005-0000-0000-0000480B0000}"/>
    <cellStyle name="Normal 4 4 3_AB Group Basel III" xfId="832" xr:uid="{00000000-0005-0000-0000-0000490B0000}"/>
    <cellStyle name="Normal 4 4 4" xfId="833" xr:uid="{00000000-0005-0000-0000-00004A0B0000}"/>
    <cellStyle name="Normal 4 4 4 2" xfId="834" xr:uid="{00000000-0005-0000-0000-00004B0B0000}"/>
    <cellStyle name="Normal 4 4 4 2 2" xfId="835" xr:uid="{00000000-0005-0000-0000-00004C0B0000}"/>
    <cellStyle name="Normal 4 4 4 2 2 2" xfId="1918" xr:uid="{00000000-0005-0000-0000-00004D0B0000}"/>
    <cellStyle name="Normal 4 4 4 2 2 2 2" xfId="3423" xr:uid="{00000000-0005-0000-0000-00004E0B0000}"/>
    <cellStyle name="Normal 4 4 4 2 2 3" xfId="2670" xr:uid="{00000000-0005-0000-0000-00004F0B0000}"/>
    <cellStyle name="Normal 4 4 4 2 3" xfId="1917" xr:uid="{00000000-0005-0000-0000-0000500B0000}"/>
    <cellStyle name="Normal 4 4 4 2 3 2" xfId="3422" xr:uid="{00000000-0005-0000-0000-0000510B0000}"/>
    <cellStyle name="Normal 4 4 4 2 4" xfId="2669" xr:uid="{00000000-0005-0000-0000-0000520B0000}"/>
    <cellStyle name="Normal 4 4 4 3" xfId="836" xr:uid="{00000000-0005-0000-0000-0000530B0000}"/>
    <cellStyle name="Normal 4 4 4 3 2" xfId="837" xr:uid="{00000000-0005-0000-0000-0000540B0000}"/>
    <cellStyle name="Normal 4 4 4 3 2 2" xfId="1920" xr:uid="{00000000-0005-0000-0000-0000550B0000}"/>
    <cellStyle name="Normal 4 4 4 3 2 2 2" xfId="3425" xr:uid="{00000000-0005-0000-0000-0000560B0000}"/>
    <cellStyle name="Normal 4 4 4 3 2 3" xfId="2672" xr:uid="{00000000-0005-0000-0000-0000570B0000}"/>
    <cellStyle name="Normal 4 4 4 3 3" xfId="1919" xr:uid="{00000000-0005-0000-0000-0000580B0000}"/>
    <cellStyle name="Normal 4 4 4 3 3 2" xfId="3424" xr:uid="{00000000-0005-0000-0000-0000590B0000}"/>
    <cellStyle name="Normal 4 4 4 3 4" xfId="2671" xr:uid="{00000000-0005-0000-0000-00005A0B0000}"/>
    <cellStyle name="Normal 4 4 4 4" xfId="838" xr:uid="{00000000-0005-0000-0000-00005B0B0000}"/>
    <cellStyle name="Normal 4 4 4 4 2" xfId="1921" xr:uid="{00000000-0005-0000-0000-00005C0B0000}"/>
    <cellStyle name="Normal 4 4 4 4 2 2" xfId="3426" xr:uid="{00000000-0005-0000-0000-00005D0B0000}"/>
    <cellStyle name="Normal 4 4 4 4 3" xfId="2673" xr:uid="{00000000-0005-0000-0000-00005E0B0000}"/>
    <cellStyle name="Normal 4 4 4 5" xfId="1916" xr:uid="{00000000-0005-0000-0000-00005F0B0000}"/>
    <cellStyle name="Normal 4 4 4 5 2" xfId="3421" xr:uid="{00000000-0005-0000-0000-0000600B0000}"/>
    <cellStyle name="Normal 4 4 4 6" xfId="2668" xr:uid="{00000000-0005-0000-0000-0000610B0000}"/>
    <cellStyle name="Normal 4 4 4_AB Group Basel III" xfId="839" xr:uid="{00000000-0005-0000-0000-0000620B0000}"/>
    <cellStyle name="Normal 4 4 5" xfId="840" xr:uid="{00000000-0005-0000-0000-0000630B0000}"/>
    <cellStyle name="Normal 4 4 5 2" xfId="841" xr:uid="{00000000-0005-0000-0000-0000640B0000}"/>
    <cellStyle name="Normal 4 4 5 2 2" xfId="1923" xr:uid="{00000000-0005-0000-0000-0000650B0000}"/>
    <cellStyle name="Normal 4 4 5 2 2 2" xfId="3428" xr:uid="{00000000-0005-0000-0000-0000660B0000}"/>
    <cellStyle name="Normal 4 4 5 2 3" xfId="2675" xr:uid="{00000000-0005-0000-0000-0000670B0000}"/>
    <cellStyle name="Normal 4 4 5 3" xfId="1922" xr:uid="{00000000-0005-0000-0000-0000680B0000}"/>
    <cellStyle name="Normal 4 4 5 3 2" xfId="3427" xr:uid="{00000000-0005-0000-0000-0000690B0000}"/>
    <cellStyle name="Normal 4 4 5 4" xfId="2674" xr:uid="{00000000-0005-0000-0000-00006A0B0000}"/>
    <cellStyle name="Normal 4 4 6" xfId="842" xr:uid="{00000000-0005-0000-0000-00006B0B0000}"/>
    <cellStyle name="Normal 4 4 6 2" xfId="843" xr:uid="{00000000-0005-0000-0000-00006C0B0000}"/>
    <cellStyle name="Normal 4 4 6 2 2" xfId="1925" xr:uid="{00000000-0005-0000-0000-00006D0B0000}"/>
    <cellStyle name="Normal 4 4 6 2 2 2" xfId="3430" xr:uid="{00000000-0005-0000-0000-00006E0B0000}"/>
    <cellStyle name="Normal 4 4 6 2 3" xfId="2677" xr:uid="{00000000-0005-0000-0000-00006F0B0000}"/>
    <cellStyle name="Normal 4 4 6 3" xfId="1924" xr:uid="{00000000-0005-0000-0000-0000700B0000}"/>
    <cellStyle name="Normal 4 4 6 3 2" xfId="3429" xr:uid="{00000000-0005-0000-0000-0000710B0000}"/>
    <cellStyle name="Normal 4 4 6 4" xfId="2676" xr:uid="{00000000-0005-0000-0000-0000720B0000}"/>
    <cellStyle name="Normal 4 4 7" xfId="844" xr:uid="{00000000-0005-0000-0000-0000730B0000}"/>
    <cellStyle name="Normal 4 4 7 2" xfId="1926" xr:uid="{00000000-0005-0000-0000-0000740B0000}"/>
    <cellStyle name="Normal 4 4 7 2 2" xfId="3431" xr:uid="{00000000-0005-0000-0000-0000750B0000}"/>
    <cellStyle name="Normal 4 4 7 3" xfId="2678" xr:uid="{00000000-0005-0000-0000-0000760B0000}"/>
    <cellStyle name="Normal 4 4 8" xfId="845" xr:uid="{00000000-0005-0000-0000-0000770B0000}"/>
    <cellStyle name="Normal 4 4 8 2" xfId="1927" xr:uid="{00000000-0005-0000-0000-0000780B0000}"/>
    <cellStyle name="Normal 4 4 8 2 2" xfId="3432" xr:uid="{00000000-0005-0000-0000-0000790B0000}"/>
    <cellStyle name="Normal 4 4 8 3" xfId="2679" xr:uid="{00000000-0005-0000-0000-00007A0B0000}"/>
    <cellStyle name="Normal 4 4 9" xfId="1890" xr:uid="{00000000-0005-0000-0000-00007B0B0000}"/>
    <cellStyle name="Normal 4 4 9 2" xfId="3395" xr:uid="{00000000-0005-0000-0000-00007C0B0000}"/>
    <cellStyle name="Normal 4 4_AB Group Basel III" xfId="846" xr:uid="{00000000-0005-0000-0000-00007D0B0000}"/>
    <cellStyle name="Normal 4 5" xfId="847" xr:uid="{00000000-0005-0000-0000-00007E0B0000}"/>
    <cellStyle name="Normal 4 5 2" xfId="848" xr:uid="{00000000-0005-0000-0000-00007F0B0000}"/>
    <cellStyle name="Normal 4 5 2 2" xfId="849" xr:uid="{00000000-0005-0000-0000-0000800B0000}"/>
    <cellStyle name="Normal 4 5 2 2 2" xfId="850" xr:uid="{00000000-0005-0000-0000-0000810B0000}"/>
    <cellStyle name="Normal 4 5 2 2 2 2" xfId="1931" xr:uid="{00000000-0005-0000-0000-0000820B0000}"/>
    <cellStyle name="Normal 4 5 2 2 2 2 2" xfId="3436" xr:uid="{00000000-0005-0000-0000-0000830B0000}"/>
    <cellStyle name="Normal 4 5 2 2 2 3" xfId="2683" xr:uid="{00000000-0005-0000-0000-0000840B0000}"/>
    <cellStyle name="Normal 4 5 2 2 3" xfId="1930" xr:uid="{00000000-0005-0000-0000-0000850B0000}"/>
    <cellStyle name="Normal 4 5 2 2 3 2" xfId="3435" xr:uid="{00000000-0005-0000-0000-0000860B0000}"/>
    <cellStyle name="Normal 4 5 2 2 4" xfId="2682" xr:uid="{00000000-0005-0000-0000-0000870B0000}"/>
    <cellStyle name="Normal 4 5 2 3" xfId="851" xr:uid="{00000000-0005-0000-0000-0000880B0000}"/>
    <cellStyle name="Normal 4 5 2 3 2" xfId="852" xr:uid="{00000000-0005-0000-0000-0000890B0000}"/>
    <cellStyle name="Normal 4 5 2 3 2 2" xfId="1933" xr:uid="{00000000-0005-0000-0000-00008A0B0000}"/>
    <cellStyle name="Normal 4 5 2 3 2 2 2" xfId="3438" xr:uid="{00000000-0005-0000-0000-00008B0B0000}"/>
    <cellStyle name="Normal 4 5 2 3 2 3" xfId="2685" xr:uid="{00000000-0005-0000-0000-00008C0B0000}"/>
    <cellStyle name="Normal 4 5 2 3 3" xfId="1932" xr:uid="{00000000-0005-0000-0000-00008D0B0000}"/>
    <cellStyle name="Normal 4 5 2 3 3 2" xfId="3437" xr:uid="{00000000-0005-0000-0000-00008E0B0000}"/>
    <cellStyle name="Normal 4 5 2 3 4" xfId="2684" xr:uid="{00000000-0005-0000-0000-00008F0B0000}"/>
    <cellStyle name="Normal 4 5 2 4" xfId="853" xr:uid="{00000000-0005-0000-0000-0000900B0000}"/>
    <cellStyle name="Normal 4 5 2 4 2" xfId="1934" xr:uid="{00000000-0005-0000-0000-0000910B0000}"/>
    <cellStyle name="Normal 4 5 2 4 2 2" xfId="3439" xr:uid="{00000000-0005-0000-0000-0000920B0000}"/>
    <cellStyle name="Normal 4 5 2 4 3" xfId="2686" xr:uid="{00000000-0005-0000-0000-0000930B0000}"/>
    <cellStyle name="Normal 4 5 2 5" xfId="1929" xr:uid="{00000000-0005-0000-0000-0000940B0000}"/>
    <cellStyle name="Normal 4 5 2 5 2" xfId="3434" xr:uid="{00000000-0005-0000-0000-0000950B0000}"/>
    <cellStyle name="Normal 4 5 2 6" xfId="2681" xr:uid="{00000000-0005-0000-0000-0000960B0000}"/>
    <cellStyle name="Normal 4 5 2_AB Group Basel III" xfId="854" xr:uid="{00000000-0005-0000-0000-0000970B0000}"/>
    <cellStyle name="Normal 4 5 3" xfId="855" xr:uid="{00000000-0005-0000-0000-0000980B0000}"/>
    <cellStyle name="Normal 4 5 3 2" xfId="856" xr:uid="{00000000-0005-0000-0000-0000990B0000}"/>
    <cellStyle name="Normal 4 5 3 2 2" xfId="857" xr:uid="{00000000-0005-0000-0000-00009A0B0000}"/>
    <cellStyle name="Normal 4 5 3 2 2 2" xfId="1937" xr:uid="{00000000-0005-0000-0000-00009B0B0000}"/>
    <cellStyle name="Normal 4 5 3 2 2 2 2" xfId="3442" xr:uid="{00000000-0005-0000-0000-00009C0B0000}"/>
    <cellStyle name="Normal 4 5 3 2 2 3" xfId="2689" xr:uid="{00000000-0005-0000-0000-00009D0B0000}"/>
    <cellStyle name="Normal 4 5 3 2 3" xfId="1936" xr:uid="{00000000-0005-0000-0000-00009E0B0000}"/>
    <cellStyle name="Normal 4 5 3 2 3 2" xfId="3441" xr:uid="{00000000-0005-0000-0000-00009F0B0000}"/>
    <cellStyle name="Normal 4 5 3 2 4" xfId="2688" xr:uid="{00000000-0005-0000-0000-0000A00B0000}"/>
    <cellStyle name="Normal 4 5 3 3" xfId="858" xr:uid="{00000000-0005-0000-0000-0000A10B0000}"/>
    <cellStyle name="Normal 4 5 3 3 2" xfId="859" xr:uid="{00000000-0005-0000-0000-0000A20B0000}"/>
    <cellStyle name="Normal 4 5 3 3 2 2" xfId="1939" xr:uid="{00000000-0005-0000-0000-0000A30B0000}"/>
    <cellStyle name="Normal 4 5 3 3 2 2 2" xfId="3444" xr:uid="{00000000-0005-0000-0000-0000A40B0000}"/>
    <cellStyle name="Normal 4 5 3 3 2 3" xfId="2691" xr:uid="{00000000-0005-0000-0000-0000A50B0000}"/>
    <cellStyle name="Normal 4 5 3 3 3" xfId="1938" xr:uid="{00000000-0005-0000-0000-0000A60B0000}"/>
    <cellStyle name="Normal 4 5 3 3 3 2" xfId="3443" xr:uid="{00000000-0005-0000-0000-0000A70B0000}"/>
    <cellStyle name="Normal 4 5 3 3 4" xfId="2690" xr:uid="{00000000-0005-0000-0000-0000A80B0000}"/>
    <cellStyle name="Normal 4 5 3 4" xfId="860" xr:uid="{00000000-0005-0000-0000-0000A90B0000}"/>
    <cellStyle name="Normal 4 5 3 4 2" xfId="1940" xr:uid="{00000000-0005-0000-0000-0000AA0B0000}"/>
    <cellStyle name="Normal 4 5 3 4 2 2" xfId="3445" xr:uid="{00000000-0005-0000-0000-0000AB0B0000}"/>
    <cellStyle name="Normal 4 5 3 4 3" xfId="2692" xr:uid="{00000000-0005-0000-0000-0000AC0B0000}"/>
    <cellStyle name="Normal 4 5 3 5" xfId="1935" xr:uid="{00000000-0005-0000-0000-0000AD0B0000}"/>
    <cellStyle name="Normal 4 5 3 5 2" xfId="3440" xr:uid="{00000000-0005-0000-0000-0000AE0B0000}"/>
    <cellStyle name="Normal 4 5 3 6" xfId="2687" xr:uid="{00000000-0005-0000-0000-0000AF0B0000}"/>
    <cellStyle name="Normal 4 5 3_AB Group Basel III" xfId="861" xr:uid="{00000000-0005-0000-0000-0000B00B0000}"/>
    <cellStyle name="Normal 4 5 4" xfId="862" xr:uid="{00000000-0005-0000-0000-0000B10B0000}"/>
    <cellStyle name="Normal 4 5 4 2" xfId="863" xr:uid="{00000000-0005-0000-0000-0000B20B0000}"/>
    <cellStyle name="Normal 4 5 4 2 2" xfId="1942" xr:uid="{00000000-0005-0000-0000-0000B30B0000}"/>
    <cellStyle name="Normal 4 5 4 2 2 2" xfId="3447" xr:uid="{00000000-0005-0000-0000-0000B40B0000}"/>
    <cellStyle name="Normal 4 5 4 2 3" xfId="2694" xr:uid="{00000000-0005-0000-0000-0000B50B0000}"/>
    <cellStyle name="Normal 4 5 4 3" xfId="1941" xr:uid="{00000000-0005-0000-0000-0000B60B0000}"/>
    <cellStyle name="Normal 4 5 4 3 2" xfId="3446" xr:uid="{00000000-0005-0000-0000-0000B70B0000}"/>
    <cellStyle name="Normal 4 5 4 4" xfId="2693" xr:uid="{00000000-0005-0000-0000-0000B80B0000}"/>
    <cellStyle name="Normal 4 5 5" xfId="864" xr:uid="{00000000-0005-0000-0000-0000B90B0000}"/>
    <cellStyle name="Normal 4 5 5 2" xfId="865" xr:uid="{00000000-0005-0000-0000-0000BA0B0000}"/>
    <cellStyle name="Normal 4 5 5 2 2" xfId="1944" xr:uid="{00000000-0005-0000-0000-0000BB0B0000}"/>
    <cellStyle name="Normal 4 5 5 2 2 2" xfId="3449" xr:uid="{00000000-0005-0000-0000-0000BC0B0000}"/>
    <cellStyle name="Normal 4 5 5 2 3" xfId="2696" xr:uid="{00000000-0005-0000-0000-0000BD0B0000}"/>
    <cellStyle name="Normal 4 5 5 3" xfId="1943" xr:uid="{00000000-0005-0000-0000-0000BE0B0000}"/>
    <cellStyle name="Normal 4 5 5 3 2" xfId="3448" xr:uid="{00000000-0005-0000-0000-0000BF0B0000}"/>
    <cellStyle name="Normal 4 5 5 4" xfId="2695" xr:uid="{00000000-0005-0000-0000-0000C00B0000}"/>
    <cellStyle name="Normal 4 5 6" xfId="866" xr:uid="{00000000-0005-0000-0000-0000C10B0000}"/>
    <cellStyle name="Normal 4 5 6 2" xfId="1945" xr:uid="{00000000-0005-0000-0000-0000C20B0000}"/>
    <cellStyle name="Normal 4 5 6 2 2" xfId="3450" xr:uid="{00000000-0005-0000-0000-0000C30B0000}"/>
    <cellStyle name="Normal 4 5 6 3" xfId="2697" xr:uid="{00000000-0005-0000-0000-0000C40B0000}"/>
    <cellStyle name="Normal 4 5 7" xfId="867" xr:uid="{00000000-0005-0000-0000-0000C50B0000}"/>
    <cellStyle name="Normal 4 5 7 2" xfId="1946" xr:uid="{00000000-0005-0000-0000-0000C60B0000}"/>
    <cellStyle name="Normal 4 5 7 2 2" xfId="3451" xr:uid="{00000000-0005-0000-0000-0000C70B0000}"/>
    <cellStyle name="Normal 4 5 7 3" xfId="2698" xr:uid="{00000000-0005-0000-0000-0000C80B0000}"/>
    <cellStyle name="Normal 4 5 8" xfId="1928" xr:uid="{00000000-0005-0000-0000-0000C90B0000}"/>
    <cellStyle name="Normal 4 5 8 2" xfId="3433" xr:uid="{00000000-0005-0000-0000-0000CA0B0000}"/>
    <cellStyle name="Normal 4 5 9" xfId="2680" xr:uid="{00000000-0005-0000-0000-0000CB0B0000}"/>
    <cellStyle name="Normal 4 5_AB Group Basel III" xfId="868" xr:uid="{00000000-0005-0000-0000-0000CC0B0000}"/>
    <cellStyle name="Normal 4 6" xfId="869" xr:uid="{00000000-0005-0000-0000-0000CD0B0000}"/>
    <cellStyle name="Normal 4 6 2" xfId="870" xr:uid="{00000000-0005-0000-0000-0000CE0B0000}"/>
    <cellStyle name="Normal 4 6 2 2" xfId="871" xr:uid="{00000000-0005-0000-0000-0000CF0B0000}"/>
    <cellStyle name="Normal 4 6 2 2 2" xfId="1949" xr:uid="{00000000-0005-0000-0000-0000D00B0000}"/>
    <cellStyle name="Normal 4 6 2 2 2 2" xfId="3454" xr:uid="{00000000-0005-0000-0000-0000D10B0000}"/>
    <cellStyle name="Normal 4 6 2 2 3" xfId="2701" xr:uid="{00000000-0005-0000-0000-0000D20B0000}"/>
    <cellStyle name="Normal 4 6 2 3" xfId="1948" xr:uid="{00000000-0005-0000-0000-0000D30B0000}"/>
    <cellStyle name="Normal 4 6 2 3 2" xfId="3453" xr:uid="{00000000-0005-0000-0000-0000D40B0000}"/>
    <cellStyle name="Normal 4 6 2 4" xfId="2700" xr:uid="{00000000-0005-0000-0000-0000D50B0000}"/>
    <cellStyle name="Normal 4 6 3" xfId="872" xr:uid="{00000000-0005-0000-0000-0000D60B0000}"/>
    <cellStyle name="Normal 4 6 3 2" xfId="873" xr:uid="{00000000-0005-0000-0000-0000D70B0000}"/>
    <cellStyle name="Normal 4 6 3 2 2" xfId="1951" xr:uid="{00000000-0005-0000-0000-0000D80B0000}"/>
    <cellStyle name="Normal 4 6 3 2 2 2" xfId="3456" xr:uid="{00000000-0005-0000-0000-0000D90B0000}"/>
    <cellStyle name="Normal 4 6 3 2 3" xfId="2703" xr:uid="{00000000-0005-0000-0000-0000DA0B0000}"/>
    <cellStyle name="Normal 4 6 3 3" xfId="1950" xr:uid="{00000000-0005-0000-0000-0000DB0B0000}"/>
    <cellStyle name="Normal 4 6 3 3 2" xfId="3455" xr:uid="{00000000-0005-0000-0000-0000DC0B0000}"/>
    <cellStyle name="Normal 4 6 3 4" xfId="2702" xr:uid="{00000000-0005-0000-0000-0000DD0B0000}"/>
    <cellStyle name="Normal 4 6 4" xfId="874" xr:uid="{00000000-0005-0000-0000-0000DE0B0000}"/>
    <cellStyle name="Normal 4 6 4 2" xfId="1952" xr:uid="{00000000-0005-0000-0000-0000DF0B0000}"/>
    <cellStyle name="Normal 4 6 4 2 2" xfId="3457" xr:uid="{00000000-0005-0000-0000-0000E00B0000}"/>
    <cellStyle name="Normal 4 6 4 3" xfId="2704" xr:uid="{00000000-0005-0000-0000-0000E10B0000}"/>
    <cellStyle name="Normal 4 6 5" xfId="1947" xr:uid="{00000000-0005-0000-0000-0000E20B0000}"/>
    <cellStyle name="Normal 4 6 5 2" xfId="3452" xr:uid="{00000000-0005-0000-0000-0000E30B0000}"/>
    <cellStyle name="Normal 4 6 6" xfId="2699" xr:uid="{00000000-0005-0000-0000-0000E40B0000}"/>
    <cellStyle name="Normal 4 6_AB Group Basel III" xfId="875" xr:uid="{00000000-0005-0000-0000-0000E50B0000}"/>
    <cellStyle name="Normal 4 7" xfId="876" xr:uid="{00000000-0005-0000-0000-0000E60B0000}"/>
    <cellStyle name="Normal 4 7 2" xfId="877" xr:uid="{00000000-0005-0000-0000-0000E70B0000}"/>
    <cellStyle name="Normal 4 7 2 2" xfId="878" xr:uid="{00000000-0005-0000-0000-0000E80B0000}"/>
    <cellStyle name="Normal 4 7 2 2 2" xfId="1955" xr:uid="{00000000-0005-0000-0000-0000E90B0000}"/>
    <cellStyle name="Normal 4 7 2 2 2 2" xfId="3460" xr:uid="{00000000-0005-0000-0000-0000EA0B0000}"/>
    <cellStyle name="Normal 4 7 2 2 3" xfId="2707" xr:uid="{00000000-0005-0000-0000-0000EB0B0000}"/>
    <cellStyle name="Normal 4 7 2 3" xfId="1954" xr:uid="{00000000-0005-0000-0000-0000EC0B0000}"/>
    <cellStyle name="Normal 4 7 2 3 2" xfId="3459" xr:uid="{00000000-0005-0000-0000-0000ED0B0000}"/>
    <cellStyle name="Normal 4 7 2 4" xfId="2706" xr:uid="{00000000-0005-0000-0000-0000EE0B0000}"/>
    <cellStyle name="Normal 4 7 3" xfId="879" xr:uid="{00000000-0005-0000-0000-0000EF0B0000}"/>
    <cellStyle name="Normal 4 7 3 2" xfId="880" xr:uid="{00000000-0005-0000-0000-0000F00B0000}"/>
    <cellStyle name="Normal 4 7 3 2 2" xfId="1957" xr:uid="{00000000-0005-0000-0000-0000F10B0000}"/>
    <cellStyle name="Normal 4 7 3 2 2 2" xfId="3462" xr:uid="{00000000-0005-0000-0000-0000F20B0000}"/>
    <cellStyle name="Normal 4 7 3 2 3" xfId="2709" xr:uid="{00000000-0005-0000-0000-0000F30B0000}"/>
    <cellStyle name="Normal 4 7 3 3" xfId="1956" xr:uid="{00000000-0005-0000-0000-0000F40B0000}"/>
    <cellStyle name="Normal 4 7 3 3 2" xfId="3461" xr:uid="{00000000-0005-0000-0000-0000F50B0000}"/>
    <cellStyle name="Normal 4 7 3 4" xfId="2708" xr:uid="{00000000-0005-0000-0000-0000F60B0000}"/>
    <cellStyle name="Normal 4 7 4" xfId="881" xr:uid="{00000000-0005-0000-0000-0000F70B0000}"/>
    <cellStyle name="Normal 4 7 4 2" xfId="1958" xr:uid="{00000000-0005-0000-0000-0000F80B0000}"/>
    <cellStyle name="Normal 4 7 4 2 2" xfId="3463" xr:uid="{00000000-0005-0000-0000-0000F90B0000}"/>
    <cellStyle name="Normal 4 7 4 3" xfId="2710" xr:uid="{00000000-0005-0000-0000-0000FA0B0000}"/>
    <cellStyle name="Normal 4 7 5" xfId="1953" xr:uid="{00000000-0005-0000-0000-0000FB0B0000}"/>
    <cellStyle name="Normal 4 7 5 2" xfId="3458" xr:uid="{00000000-0005-0000-0000-0000FC0B0000}"/>
    <cellStyle name="Normal 4 7 6" xfId="2705" xr:uid="{00000000-0005-0000-0000-0000FD0B0000}"/>
    <cellStyle name="Normal 4 7_AB Group Basel III" xfId="882" xr:uid="{00000000-0005-0000-0000-0000FE0B0000}"/>
    <cellStyle name="Normal 4 8" xfId="883" xr:uid="{00000000-0005-0000-0000-0000FF0B0000}"/>
    <cellStyle name="Normal 4 8 2" xfId="884" xr:uid="{00000000-0005-0000-0000-0000000C0000}"/>
    <cellStyle name="Normal 4 8 2 2" xfId="1960" xr:uid="{00000000-0005-0000-0000-0000010C0000}"/>
    <cellStyle name="Normal 4 8 2 2 2" xfId="3465" xr:uid="{00000000-0005-0000-0000-0000020C0000}"/>
    <cellStyle name="Normal 4 8 2 3" xfId="2712" xr:uid="{00000000-0005-0000-0000-0000030C0000}"/>
    <cellStyle name="Normal 4 8 3" xfId="1959" xr:uid="{00000000-0005-0000-0000-0000040C0000}"/>
    <cellStyle name="Normal 4 8 3 2" xfId="3464" xr:uid="{00000000-0005-0000-0000-0000050C0000}"/>
    <cellStyle name="Normal 4 8 4" xfId="2711" xr:uid="{00000000-0005-0000-0000-0000060C0000}"/>
    <cellStyle name="Normal 4 9" xfId="885" xr:uid="{00000000-0005-0000-0000-0000070C0000}"/>
    <cellStyle name="Normal 4 9 2" xfId="886" xr:uid="{00000000-0005-0000-0000-0000080C0000}"/>
    <cellStyle name="Normal 4 9 2 2" xfId="1962" xr:uid="{00000000-0005-0000-0000-0000090C0000}"/>
    <cellStyle name="Normal 4 9 2 2 2" xfId="3467" xr:uid="{00000000-0005-0000-0000-00000A0C0000}"/>
    <cellStyle name="Normal 4 9 2 3" xfId="2714" xr:uid="{00000000-0005-0000-0000-00000B0C0000}"/>
    <cellStyle name="Normal 4 9 3" xfId="1961" xr:uid="{00000000-0005-0000-0000-00000C0C0000}"/>
    <cellStyle name="Normal 4 9 3 2" xfId="3466" xr:uid="{00000000-0005-0000-0000-00000D0C0000}"/>
    <cellStyle name="Normal 4 9 4" xfId="2713" xr:uid="{00000000-0005-0000-0000-00000E0C0000}"/>
    <cellStyle name="Normal 4_AB Group Basel III" xfId="887" xr:uid="{00000000-0005-0000-0000-00000F0C0000}"/>
    <cellStyle name="Normal 5" xfId="888" xr:uid="{00000000-0005-0000-0000-0000100C0000}"/>
    <cellStyle name="Normal 6" xfId="889" xr:uid="{00000000-0005-0000-0000-0000110C0000}"/>
    <cellStyle name="Normal 7" xfId="890" xr:uid="{00000000-0005-0000-0000-0000120C0000}"/>
    <cellStyle name="Normal 8" xfId="891" xr:uid="{00000000-0005-0000-0000-0000130C0000}"/>
    <cellStyle name="Normal 9" xfId="892" xr:uid="{00000000-0005-0000-0000-0000140C0000}"/>
    <cellStyle name="optionalExposure" xfId="893" xr:uid="{00000000-0005-0000-0000-0000150C0000}"/>
    <cellStyle name="optionalMaturity" xfId="894" xr:uid="{00000000-0005-0000-0000-0000160C0000}"/>
    <cellStyle name="optionalPD" xfId="895" xr:uid="{00000000-0005-0000-0000-0000170C0000}"/>
    <cellStyle name="optionalPercentage" xfId="896" xr:uid="{00000000-0005-0000-0000-0000180C0000}"/>
    <cellStyle name="optionalPercentageL" xfId="897" xr:uid="{00000000-0005-0000-0000-0000190C0000}"/>
    <cellStyle name="optionalPercentageS" xfId="898" xr:uid="{00000000-0005-0000-0000-00001A0C0000}"/>
    <cellStyle name="optionalSelection" xfId="899" xr:uid="{00000000-0005-0000-0000-00001B0C0000}"/>
    <cellStyle name="optionalText" xfId="900" xr:uid="{00000000-0005-0000-0000-00001C0C0000}"/>
    <cellStyle name="Percent 10" xfId="901" xr:uid="{00000000-0005-0000-0000-00001D0C0000}"/>
    <cellStyle name="Percent 11" xfId="1227" xr:uid="{00000000-0005-0000-0000-00001E0C0000}"/>
    <cellStyle name="Percent 11 2" xfId="1236" xr:uid="{00000000-0005-0000-0000-00001F0C0000}"/>
    <cellStyle name="Percent 12" xfId="3503" xr:uid="{00000000-0005-0000-0000-0000200C0000}"/>
    <cellStyle name="Percent 12 2" xfId="3506" xr:uid="{00000000-0005-0000-0000-0000210C0000}"/>
    <cellStyle name="Percent 12 3" xfId="3509" xr:uid="{00000000-0005-0000-0000-0000220C0000}"/>
    <cellStyle name="Percent 2" xfId="5" xr:uid="{00000000-0005-0000-0000-0000230C0000}"/>
    <cellStyle name="Percent 2 10" xfId="902" xr:uid="{00000000-0005-0000-0000-0000240C0000}"/>
    <cellStyle name="Percent 2 10 2" xfId="903" xr:uid="{00000000-0005-0000-0000-0000250C0000}"/>
    <cellStyle name="Percent 2 10 2 2" xfId="904" xr:uid="{00000000-0005-0000-0000-0000260C0000}"/>
    <cellStyle name="Percent 2 10 2 2 2" xfId="1963" xr:uid="{00000000-0005-0000-0000-0000270C0000}"/>
    <cellStyle name="Percent 2 10 2 2 2 2" xfId="3468" xr:uid="{00000000-0005-0000-0000-0000280C0000}"/>
    <cellStyle name="Percent 2 10 2 2 3" xfId="2715" xr:uid="{00000000-0005-0000-0000-0000290C0000}"/>
    <cellStyle name="Percent 2 10 3" xfId="905" xr:uid="{00000000-0005-0000-0000-00002A0C0000}"/>
    <cellStyle name="Percent 2 11" xfId="906" xr:uid="{00000000-0005-0000-0000-00002B0C0000}"/>
    <cellStyle name="Percent 2 11 2" xfId="907" xr:uid="{00000000-0005-0000-0000-00002C0C0000}"/>
    <cellStyle name="Percent 2 11 2 2" xfId="908" xr:uid="{00000000-0005-0000-0000-00002D0C0000}"/>
    <cellStyle name="Percent 2 11 2 2 2" xfId="1964" xr:uid="{00000000-0005-0000-0000-00002E0C0000}"/>
    <cellStyle name="Percent 2 11 2 2 2 2" xfId="3469" xr:uid="{00000000-0005-0000-0000-00002F0C0000}"/>
    <cellStyle name="Percent 2 11 2 2 3" xfId="2716" xr:uid="{00000000-0005-0000-0000-0000300C0000}"/>
    <cellStyle name="Percent 2 11 3" xfId="909" xr:uid="{00000000-0005-0000-0000-0000310C0000}"/>
    <cellStyle name="Percent 2 12" xfId="910" xr:uid="{00000000-0005-0000-0000-0000320C0000}"/>
    <cellStyle name="Percent 2 12 2" xfId="911" xr:uid="{00000000-0005-0000-0000-0000330C0000}"/>
    <cellStyle name="Percent 2 12 2 2" xfId="912" xr:uid="{00000000-0005-0000-0000-0000340C0000}"/>
    <cellStyle name="Percent 2 12 2 2 2" xfId="1965" xr:uid="{00000000-0005-0000-0000-0000350C0000}"/>
    <cellStyle name="Percent 2 12 2 2 2 2" xfId="3470" xr:uid="{00000000-0005-0000-0000-0000360C0000}"/>
    <cellStyle name="Percent 2 12 2 2 3" xfId="2717" xr:uid="{00000000-0005-0000-0000-0000370C0000}"/>
    <cellStyle name="Percent 2 12 3" xfId="913" xr:uid="{00000000-0005-0000-0000-0000380C0000}"/>
    <cellStyle name="Percent 2 13" xfId="914" xr:uid="{00000000-0005-0000-0000-0000390C0000}"/>
    <cellStyle name="Percent 2 13 2" xfId="915" xr:uid="{00000000-0005-0000-0000-00003A0C0000}"/>
    <cellStyle name="Percent 2 14" xfId="916" xr:uid="{00000000-0005-0000-0000-00003B0C0000}"/>
    <cellStyle name="Percent 2 14 2" xfId="917" xr:uid="{00000000-0005-0000-0000-00003C0C0000}"/>
    <cellStyle name="Percent 2 14 2 2" xfId="1966" xr:uid="{00000000-0005-0000-0000-00003D0C0000}"/>
    <cellStyle name="Percent 2 14 2 2 2" xfId="3471" xr:uid="{00000000-0005-0000-0000-00003E0C0000}"/>
    <cellStyle name="Percent 2 14 2 3" xfId="2718" xr:uid="{00000000-0005-0000-0000-00003F0C0000}"/>
    <cellStyle name="Percent 2 15" xfId="918" xr:uid="{00000000-0005-0000-0000-0000400C0000}"/>
    <cellStyle name="Percent 2 16" xfId="919" xr:uid="{00000000-0005-0000-0000-0000410C0000}"/>
    <cellStyle name="Percent 2 17" xfId="1234" xr:uid="{00000000-0005-0000-0000-0000420C0000}"/>
    <cellStyle name="Percent 2 2" xfId="920" xr:uid="{00000000-0005-0000-0000-0000430C0000}"/>
    <cellStyle name="Percent 2 2 10" xfId="921" xr:uid="{00000000-0005-0000-0000-0000440C0000}"/>
    <cellStyle name="Percent 2 2 10 2" xfId="922" xr:uid="{00000000-0005-0000-0000-0000450C0000}"/>
    <cellStyle name="Percent 2 2 10 2 2" xfId="1967" xr:uid="{00000000-0005-0000-0000-0000460C0000}"/>
    <cellStyle name="Percent 2 2 10 2 2 2" xfId="3472" xr:uid="{00000000-0005-0000-0000-0000470C0000}"/>
    <cellStyle name="Percent 2 2 10 2 3" xfId="2719" xr:uid="{00000000-0005-0000-0000-0000480C0000}"/>
    <cellStyle name="Percent 2 2 11" xfId="923" xr:uid="{00000000-0005-0000-0000-0000490C0000}"/>
    <cellStyle name="Percent 2 2 2" xfId="924" xr:uid="{00000000-0005-0000-0000-00004A0C0000}"/>
    <cellStyle name="Percent 2 2 2 2" xfId="925" xr:uid="{00000000-0005-0000-0000-00004B0C0000}"/>
    <cellStyle name="Percent 2 2 2 2 2" xfId="926" xr:uid="{00000000-0005-0000-0000-00004C0C0000}"/>
    <cellStyle name="Percent 2 2 2 3" xfId="927" xr:uid="{00000000-0005-0000-0000-00004D0C0000}"/>
    <cellStyle name="Percent 2 2 2 3 2" xfId="928" xr:uid="{00000000-0005-0000-0000-00004E0C0000}"/>
    <cellStyle name="Percent 2 2 2 4" xfId="929" xr:uid="{00000000-0005-0000-0000-00004F0C0000}"/>
    <cellStyle name="Percent 2 2 2 4 2" xfId="930" xr:uid="{00000000-0005-0000-0000-0000500C0000}"/>
    <cellStyle name="Percent 2 2 2 5" xfId="931" xr:uid="{00000000-0005-0000-0000-0000510C0000}"/>
    <cellStyle name="Percent 2 2 3" xfId="932" xr:uid="{00000000-0005-0000-0000-0000520C0000}"/>
    <cellStyle name="Percent 2 2 3 2" xfId="933" xr:uid="{00000000-0005-0000-0000-0000530C0000}"/>
    <cellStyle name="Percent 2 2 3 2 2" xfId="934" xr:uid="{00000000-0005-0000-0000-0000540C0000}"/>
    <cellStyle name="Percent 2 2 3 3" xfId="935" xr:uid="{00000000-0005-0000-0000-0000550C0000}"/>
    <cellStyle name="Percent 2 2 3 3 2" xfId="936" xr:uid="{00000000-0005-0000-0000-0000560C0000}"/>
    <cellStyle name="Percent 2 2 3 4" xfId="937" xr:uid="{00000000-0005-0000-0000-0000570C0000}"/>
    <cellStyle name="Percent 2 2 3 4 2" xfId="938" xr:uid="{00000000-0005-0000-0000-0000580C0000}"/>
    <cellStyle name="Percent 2 2 3 5" xfId="939" xr:uid="{00000000-0005-0000-0000-0000590C0000}"/>
    <cellStyle name="Percent 2 2 4" xfId="940" xr:uid="{00000000-0005-0000-0000-00005A0C0000}"/>
    <cellStyle name="Percent 2 2 4 2" xfId="941" xr:uid="{00000000-0005-0000-0000-00005B0C0000}"/>
    <cellStyle name="Percent 2 2 4 2 2" xfId="942" xr:uid="{00000000-0005-0000-0000-00005C0C0000}"/>
    <cellStyle name="Percent 2 2 4 3" xfId="943" xr:uid="{00000000-0005-0000-0000-00005D0C0000}"/>
    <cellStyle name="Percent 2 2 5" xfId="944" xr:uid="{00000000-0005-0000-0000-00005E0C0000}"/>
    <cellStyle name="Percent 2 2 5 2" xfId="945" xr:uid="{00000000-0005-0000-0000-00005F0C0000}"/>
    <cellStyle name="Percent 2 2 5 2 2" xfId="946" xr:uid="{00000000-0005-0000-0000-0000600C0000}"/>
    <cellStyle name="Percent 2 2 5 2 2 2" xfId="947" xr:uid="{00000000-0005-0000-0000-0000610C0000}"/>
    <cellStyle name="Percent 2 2 5 2 2 2 2" xfId="1968" xr:uid="{00000000-0005-0000-0000-0000620C0000}"/>
    <cellStyle name="Percent 2 2 5 2 2 2 2 2" xfId="3473" xr:uid="{00000000-0005-0000-0000-0000630C0000}"/>
    <cellStyle name="Percent 2 2 5 2 2 2 3" xfId="2720" xr:uid="{00000000-0005-0000-0000-0000640C0000}"/>
    <cellStyle name="Percent 2 2 5 2 3" xfId="948" xr:uid="{00000000-0005-0000-0000-0000650C0000}"/>
    <cellStyle name="Percent 2 2 5 3" xfId="949" xr:uid="{00000000-0005-0000-0000-0000660C0000}"/>
    <cellStyle name="Percent 2 2 5 3 2" xfId="950" xr:uid="{00000000-0005-0000-0000-0000670C0000}"/>
    <cellStyle name="Percent 2 2 5 3 2 2" xfId="951" xr:uid="{00000000-0005-0000-0000-0000680C0000}"/>
    <cellStyle name="Percent 2 2 5 3 2 2 2" xfId="1969" xr:uid="{00000000-0005-0000-0000-0000690C0000}"/>
    <cellStyle name="Percent 2 2 5 3 2 2 2 2" xfId="3474" xr:uid="{00000000-0005-0000-0000-00006A0C0000}"/>
    <cellStyle name="Percent 2 2 5 3 2 2 3" xfId="2721" xr:uid="{00000000-0005-0000-0000-00006B0C0000}"/>
    <cellStyle name="Percent 2 2 5 3 3" xfId="952" xr:uid="{00000000-0005-0000-0000-00006C0C0000}"/>
    <cellStyle name="Percent 2 2 5 4" xfId="953" xr:uid="{00000000-0005-0000-0000-00006D0C0000}"/>
    <cellStyle name="Percent 2 2 5 4 2" xfId="954" xr:uid="{00000000-0005-0000-0000-00006E0C0000}"/>
    <cellStyle name="Percent 2 2 5 4 2 2" xfId="955" xr:uid="{00000000-0005-0000-0000-00006F0C0000}"/>
    <cellStyle name="Percent 2 2 5 4 2 2 2" xfId="1970" xr:uid="{00000000-0005-0000-0000-0000700C0000}"/>
    <cellStyle name="Percent 2 2 5 4 2 2 2 2" xfId="3475" xr:uid="{00000000-0005-0000-0000-0000710C0000}"/>
    <cellStyle name="Percent 2 2 5 4 2 2 3" xfId="2722" xr:uid="{00000000-0005-0000-0000-0000720C0000}"/>
    <cellStyle name="Percent 2 2 5 4 3" xfId="956" xr:uid="{00000000-0005-0000-0000-0000730C0000}"/>
    <cellStyle name="Percent 2 2 5 5" xfId="957" xr:uid="{00000000-0005-0000-0000-0000740C0000}"/>
    <cellStyle name="Percent 2 2 5 5 2" xfId="958" xr:uid="{00000000-0005-0000-0000-0000750C0000}"/>
    <cellStyle name="Percent 2 2 5 5 2 2" xfId="1971" xr:uid="{00000000-0005-0000-0000-0000760C0000}"/>
    <cellStyle name="Percent 2 2 5 5 2 2 2" xfId="3476" xr:uid="{00000000-0005-0000-0000-0000770C0000}"/>
    <cellStyle name="Percent 2 2 5 5 2 3" xfId="2723" xr:uid="{00000000-0005-0000-0000-0000780C0000}"/>
    <cellStyle name="Percent 2 2 5 6" xfId="959" xr:uid="{00000000-0005-0000-0000-0000790C0000}"/>
    <cellStyle name="Percent 2 2 6" xfId="960" xr:uid="{00000000-0005-0000-0000-00007A0C0000}"/>
    <cellStyle name="Percent 2 2 6 2" xfId="961" xr:uid="{00000000-0005-0000-0000-00007B0C0000}"/>
    <cellStyle name="Percent 2 2 6 2 2" xfId="962" xr:uid="{00000000-0005-0000-0000-00007C0C0000}"/>
    <cellStyle name="Percent 2 2 6 2 2 2" xfId="1972" xr:uid="{00000000-0005-0000-0000-00007D0C0000}"/>
    <cellStyle name="Percent 2 2 6 2 2 2 2" xfId="3477" xr:uid="{00000000-0005-0000-0000-00007E0C0000}"/>
    <cellStyle name="Percent 2 2 6 2 2 3" xfId="2724" xr:uid="{00000000-0005-0000-0000-00007F0C0000}"/>
    <cellStyle name="Percent 2 2 6 3" xfId="963" xr:uid="{00000000-0005-0000-0000-0000800C0000}"/>
    <cellStyle name="Percent 2 2 7" xfId="964" xr:uid="{00000000-0005-0000-0000-0000810C0000}"/>
    <cellStyle name="Percent 2 2 7 2" xfId="965" xr:uid="{00000000-0005-0000-0000-0000820C0000}"/>
    <cellStyle name="Percent 2 2 7 2 2" xfId="966" xr:uid="{00000000-0005-0000-0000-0000830C0000}"/>
    <cellStyle name="Percent 2 2 7 2 2 2" xfId="1973" xr:uid="{00000000-0005-0000-0000-0000840C0000}"/>
    <cellStyle name="Percent 2 2 7 2 2 2 2" xfId="3478" xr:uid="{00000000-0005-0000-0000-0000850C0000}"/>
    <cellStyle name="Percent 2 2 7 2 2 3" xfId="2726" xr:uid="{00000000-0005-0000-0000-0000860C0000}"/>
    <cellStyle name="Percent 2 2 7 3" xfId="967" xr:uid="{00000000-0005-0000-0000-0000870C0000}"/>
    <cellStyle name="Percent 2 2 8" xfId="968" xr:uid="{00000000-0005-0000-0000-0000880C0000}"/>
    <cellStyle name="Percent 2 2 8 2" xfId="969" xr:uid="{00000000-0005-0000-0000-0000890C0000}"/>
    <cellStyle name="Percent 2 2 9" xfId="970" xr:uid="{00000000-0005-0000-0000-00008A0C0000}"/>
    <cellStyle name="Percent 2 2 9 2" xfId="971" xr:uid="{00000000-0005-0000-0000-00008B0C0000}"/>
    <cellStyle name="Percent 2 3" xfId="972" xr:uid="{00000000-0005-0000-0000-00008C0C0000}"/>
    <cellStyle name="Percent 2 3 2" xfId="973" xr:uid="{00000000-0005-0000-0000-00008D0C0000}"/>
    <cellStyle name="Percent 2 3 2 2" xfId="974" xr:uid="{00000000-0005-0000-0000-00008E0C0000}"/>
    <cellStyle name="Percent 2 3 2 2 2" xfId="975" xr:uid="{00000000-0005-0000-0000-00008F0C0000}"/>
    <cellStyle name="Percent 2 3 2 3" xfId="976" xr:uid="{00000000-0005-0000-0000-0000900C0000}"/>
    <cellStyle name="Percent 2 3 2 3 2" xfId="977" xr:uid="{00000000-0005-0000-0000-0000910C0000}"/>
    <cellStyle name="Percent 2 3 2 4" xfId="978" xr:uid="{00000000-0005-0000-0000-0000920C0000}"/>
    <cellStyle name="Percent 2 3 2 4 2" xfId="979" xr:uid="{00000000-0005-0000-0000-0000930C0000}"/>
    <cellStyle name="Percent 2 3 2 5" xfId="980" xr:uid="{00000000-0005-0000-0000-0000940C0000}"/>
    <cellStyle name="Percent 2 3 3" xfId="981" xr:uid="{00000000-0005-0000-0000-0000950C0000}"/>
    <cellStyle name="Percent 2 3 3 2" xfId="982" xr:uid="{00000000-0005-0000-0000-0000960C0000}"/>
    <cellStyle name="Percent 2 3 4" xfId="983" xr:uid="{00000000-0005-0000-0000-0000970C0000}"/>
    <cellStyle name="Percent 2 3 4 2" xfId="984" xr:uid="{00000000-0005-0000-0000-0000980C0000}"/>
    <cellStyle name="Percent 2 3 5" xfId="985" xr:uid="{00000000-0005-0000-0000-0000990C0000}"/>
    <cellStyle name="Percent 2 3 5 2" xfId="986" xr:uid="{00000000-0005-0000-0000-00009A0C0000}"/>
    <cellStyle name="Percent 2 3 6" xfId="987" xr:uid="{00000000-0005-0000-0000-00009B0C0000}"/>
    <cellStyle name="Percent 2 4" xfId="988" xr:uid="{00000000-0005-0000-0000-00009C0C0000}"/>
    <cellStyle name="Percent 2 4 2" xfId="989" xr:uid="{00000000-0005-0000-0000-00009D0C0000}"/>
    <cellStyle name="Percent 2 4 2 2" xfId="990" xr:uid="{00000000-0005-0000-0000-00009E0C0000}"/>
    <cellStyle name="Percent 2 4 2 2 2" xfId="991" xr:uid="{00000000-0005-0000-0000-00009F0C0000}"/>
    <cellStyle name="Percent 2 4 2 3" xfId="992" xr:uid="{00000000-0005-0000-0000-0000A00C0000}"/>
    <cellStyle name="Percent 2 4 2 3 2" xfId="993" xr:uid="{00000000-0005-0000-0000-0000A10C0000}"/>
    <cellStyle name="Percent 2 4 2 4" xfId="994" xr:uid="{00000000-0005-0000-0000-0000A20C0000}"/>
    <cellStyle name="Percent 2 4 2 4 2" xfId="995" xr:uid="{00000000-0005-0000-0000-0000A30C0000}"/>
    <cellStyle name="Percent 2 4 2 5" xfId="996" xr:uid="{00000000-0005-0000-0000-0000A40C0000}"/>
    <cellStyle name="Percent 2 4 3" xfId="997" xr:uid="{00000000-0005-0000-0000-0000A50C0000}"/>
    <cellStyle name="Percent 2 4 3 2" xfId="998" xr:uid="{00000000-0005-0000-0000-0000A60C0000}"/>
    <cellStyle name="Percent 2 4 4" xfId="999" xr:uid="{00000000-0005-0000-0000-0000A70C0000}"/>
    <cellStyle name="Percent 2 4 4 2" xfId="1000" xr:uid="{00000000-0005-0000-0000-0000A80C0000}"/>
    <cellStyle name="Percent 2 4 5" xfId="1001" xr:uid="{00000000-0005-0000-0000-0000A90C0000}"/>
    <cellStyle name="Percent 2 4 5 2" xfId="1002" xr:uid="{00000000-0005-0000-0000-0000AA0C0000}"/>
    <cellStyle name="Percent 2 4 6" xfId="1003" xr:uid="{00000000-0005-0000-0000-0000AB0C0000}"/>
    <cellStyle name="Percent 2 5" xfId="1004" xr:uid="{00000000-0005-0000-0000-0000AC0C0000}"/>
    <cellStyle name="Percent 2 5 2" xfId="1005" xr:uid="{00000000-0005-0000-0000-0000AD0C0000}"/>
    <cellStyle name="Percent 2 5 2 2" xfId="1006" xr:uid="{00000000-0005-0000-0000-0000AE0C0000}"/>
    <cellStyle name="Percent 2 5 3" xfId="1007" xr:uid="{00000000-0005-0000-0000-0000AF0C0000}"/>
    <cellStyle name="Percent 2 5 3 2" xfId="1008" xr:uid="{00000000-0005-0000-0000-0000B00C0000}"/>
    <cellStyle name="Percent 2 5 4" xfId="1009" xr:uid="{00000000-0005-0000-0000-0000B10C0000}"/>
    <cellStyle name="Percent 2 5 4 2" xfId="1010" xr:uid="{00000000-0005-0000-0000-0000B20C0000}"/>
    <cellStyle name="Percent 2 5 5" xfId="1011" xr:uid="{00000000-0005-0000-0000-0000B30C0000}"/>
    <cellStyle name="Percent 2 6" xfId="1012" xr:uid="{00000000-0005-0000-0000-0000B40C0000}"/>
    <cellStyle name="Percent 2 6 2" xfId="1013" xr:uid="{00000000-0005-0000-0000-0000B50C0000}"/>
    <cellStyle name="Percent 2 6 2 2" xfId="1014" xr:uid="{00000000-0005-0000-0000-0000B60C0000}"/>
    <cellStyle name="Percent 2 6 3" xfId="1015" xr:uid="{00000000-0005-0000-0000-0000B70C0000}"/>
    <cellStyle name="Percent 2 7" xfId="1016" xr:uid="{00000000-0005-0000-0000-0000B80C0000}"/>
    <cellStyle name="Percent 2 7 2" xfId="1017" xr:uid="{00000000-0005-0000-0000-0000B90C0000}"/>
    <cellStyle name="Percent 2 7 2 2" xfId="1018" xr:uid="{00000000-0005-0000-0000-0000BA0C0000}"/>
    <cellStyle name="Percent 2 7 2 2 2" xfId="1019" xr:uid="{00000000-0005-0000-0000-0000BB0C0000}"/>
    <cellStyle name="Percent 2 7 2 2 2 2" xfId="1020" xr:uid="{00000000-0005-0000-0000-0000BC0C0000}"/>
    <cellStyle name="Percent 2 7 2 2 2 2 2" xfId="1974" xr:uid="{00000000-0005-0000-0000-0000BD0C0000}"/>
    <cellStyle name="Percent 2 7 2 2 2 2 2 2" xfId="3479" xr:uid="{00000000-0005-0000-0000-0000BE0C0000}"/>
    <cellStyle name="Percent 2 7 2 2 2 2 3" xfId="2727" xr:uid="{00000000-0005-0000-0000-0000BF0C0000}"/>
    <cellStyle name="Percent 2 7 2 2 3" xfId="1021" xr:uid="{00000000-0005-0000-0000-0000C00C0000}"/>
    <cellStyle name="Percent 2 7 2 3" xfId="1022" xr:uid="{00000000-0005-0000-0000-0000C10C0000}"/>
    <cellStyle name="Percent 2 7 2 3 2" xfId="1023" xr:uid="{00000000-0005-0000-0000-0000C20C0000}"/>
    <cellStyle name="Percent 2 7 2 3 2 2" xfId="1024" xr:uid="{00000000-0005-0000-0000-0000C30C0000}"/>
    <cellStyle name="Percent 2 7 2 3 2 2 2" xfId="1975" xr:uid="{00000000-0005-0000-0000-0000C40C0000}"/>
    <cellStyle name="Percent 2 7 2 3 2 2 2 2" xfId="3480" xr:uid="{00000000-0005-0000-0000-0000C50C0000}"/>
    <cellStyle name="Percent 2 7 2 3 2 2 3" xfId="2728" xr:uid="{00000000-0005-0000-0000-0000C60C0000}"/>
    <cellStyle name="Percent 2 7 2 3 3" xfId="1025" xr:uid="{00000000-0005-0000-0000-0000C70C0000}"/>
    <cellStyle name="Percent 2 7 2 4" xfId="1026" xr:uid="{00000000-0005-0000-0000-0000C80C0000}"/>
    <cellStyle name="Percent 2 7 2 4 2" xfId="1027" xr:uid="{00000000-0005-0000-0000-0000C90C0000}"/>
    <cellStyle name="Percent 2 7 2 4 2 2" xfId="1976" xr:uid="{00000000-0005-0000-0000-0000CA0C0000}"/>
    <cellStyle name="Percent 2 7 2 4 2 2 2" xfId="3481" xr:uid="{00000000-0005-0000-0000-0000CB0C0000}"/>
    <cellStyle name="Percent 2 7 2 4 2 3" xfId="2729" xr:uid="{00000000-0005-0000-0000-0000CC0C0000}"/>
    <cellStyle name="Percent 2 7 2 5" xfId="1028" xr:uid="{00000000-0005-0000-0000-0000CD0C0000}"/>
    <cellStyle name="Percent 2 7 3" xfId="1029" xr:uid="{00000000-0005-0000-0000-0000CE0C0000}"/>
    <cellStyle name="Percent 2 7 3 2" xfId="1030" xr:uid="{00000000-0005-0000-0000-0000CF0C0000}"/>
    <cellStyle name="Percent 2 7 3 2 2" xfId="1031" xr:uid="{00000000-0005-0000-0000-0000D00C0000}"/>
    <cellStyle name="Percent 2 7 3 2 2 2" xfId="1977" xr:uid="{00000000-0005-0000-0000-0000D10C0000}"/>
    <cellStyle name="Percent 2 7 3 2 2 2 2" xfId="3482" xr:uid="{00000000-0005-0000-0000-0000D20C0000}"/>
    <cellStyle name="Percent 2 7 3 2 2 3" xfId="2730" xr:uid="{00000000-0005-0000-0000-0000D30C0000}"/>
    <cellStyle name="Percent 2 7 3 3" xfId="1032" xr:uid="{00000000-0005-0000-0000-0000D40C0000}"/>
    <cellStyle name="Percent 2 7 4" xfId="1033" xr:uid="{00000000-0005-0000-0000-0000D50C0000}"/>
    <cellStyle name="Percent 2 7 4 2" xfId="1034" xr:uid="{00000000-0005-0000-0000-0000D60C0000}"/>
    <cellStyle name="Percent 2 7 4 2 2" xfId="1035" xr:uid="{00000000-0005-0000-0000-0000D70C0000}"/>
    <cellStyle name="Percent 2 7 4 2 2 2" xfId="1978" xr:uid="{00000000-0005-0000-0000-0000D80C0000}"/>
    <cellStyle name="Percent 2 7 4 2 2 2 2" xfId="3483" xr:uid="{00000000-0005-0000-0000-0000D90C0000}"/>
    <cellStyle name="Percent 2 7 4 2 2 3" xfId="2731" xr:uid="{00000000-0005-0000-0000-0000DA0C0000}"/>
    <cellStyle name="Percent 2 7 4 3" xfId="1036" xr:uid="{00000000-0005-0000-0000-0000DB0C0000}"/>
    <cellStyle name="Percent 2 7 5" xfId="1037" xr:uid="{00000000-0005-0000-0000-0000DC0C0000}"/>
    <cellStyle name="Percent 2 7 5 2" xfId="1038" xr:uid="{00000000-0005-0000-0000-0000DD0C0000}"/>
    <cellStyle name="Percent 2 7 5 2 2" xfId="1039" xr:uid="{00000000-0005-0000-0000-0000DE0C0000}"/>
    <cellStyle name="Percent 2 7 5 2 2 2" xfId="1979" xr:uid="{00000000-0005-0000-0000-0000DF0C0000}"/>
    <cellStyle name="Percent 2 7 5 2 2 2 2" xfId="3484" xr:uid="{00000000-0005-0000-0000-0000E00C0000}"/>
    <cellStyle name="Percent 2 7 5 2 2 3" xfId="2732" xr:uid="{00000000-0005-0000-0000-0000E10C0000}"/>
    <cellStyle name="Percent 2 7 5 3" xfId="1040" xr:uid="{00000000-0005-0000-0000-0000E20C0000}"/>
    <cellStyle name="Percent 2 7 6" xfId="1041" xr:uid="{00000000-0005-0000-0000-0000E30C0000}"/>
    <cellStyle name="Percent 2 7 6 2" xfId="1042" xr:uid="{00000000-0005-0000-0000-0000E40C0000}"/>
    <cellStyle name="Percent 2 7 6 2 2" xfId="1980" xr:uid="{00000000-0005-0000-0000-0000E50C0000}"/>
    <cellStyle name="Percent 2 7 6 2 2 2" xfId="3485" xr:uid="{00000000-0005-0000-0000-0000E60C0000}"/>
    <cellStyle name="Percent 2 7 6 2 3" xfId="2733" xr:uid="{00000000-0005-0000-0000-0000E70C0000}"/>
    <cellStyle name="Percent 2 7 7" xfId="1043" xr:uid="{00000000-0005-0000-0000-0000E80C0000}"/>
    <cellStyle name="Percent 2 8" xfId="1044" xr:uid="{00000000-0005-0000-0000-0000E90C0000}"/>
    <cellStyle name="Percent 2 8 2" xfId="1045" xr:uid="{00000000-0005-0000-0000-0000EA0C0000}"/>
    <cellStyle name="Percent 2 8 2 2" xfId="1046" xr:uid="{00000000-0005-0000-0000-0000EB0C0000}"/>
    <cellStyle name="Percent 2 8 2 2 2" xfId="1047" xr:uid="{00000000-0005-0000-0000-0000EC0C0000}"/>
    <cellStyle name="Percent 2 8 2 2 2 2" xfId="1981" xr:uid="{00000000-0005-0000-0000-0000ED0C0000}"/>
    <cellStyle name="Percent 2 8 2 2 2 2 2" xfId="3486" xr:uid="{00000000-0005-0000-0000-0000EE0C0000}"/>
    <cellStyle name="Percent 2 8 2 2 2 3" xfId="2734" xr:uid="{00000000-0005-0000-0000-0000EF0C0000}"/>
    <cellStyle name="Percent 2 8 2 3" xfId="1048" xr:uid="{00000000-0005-0000-0000-0000F00C0000}"/>
    <cellStyle name="Percent 2 8 3" xfId="1049" xr:uid="{00000000-0005-0000-0000-0000F10C0000}"/>
    <cellStyle name="Percent 2 8 3 2" xfId="1050" xr:uid="{00000000-0005-0000-0000-0000F20C0000}"/>
    <cellStyle name="Percent 2 8 3 2 2" xfId="1051" xr:uid="{00000000-0005-0000-0000-0000F30C0000}"/>
    <cellStyle name="Percent 2 8 3 2 2 2" xfId="1982" xr:uid="{00000000-0005-0000-0000-0000F40C0000}"/>
    <cellStyle name="Percent 2 8 3 2 2 2 2" xfId="3487" xr:uid="{00000000-0005-0000-0000-0000F50C0000}"/>
    <cellStyle name="Percent 2 8 3 2 2 3" xfId="2735" xr:uid="{00000000-0005-0000-0000-0000F60C0000}"/>
    <cellStyle name="Percent 2 8 3 3" xfId="1052" xr:uid="{00000000-0005-0000-0000-0000F70C0000}"/>
    <cellStyle name="Percent 2 8 4" xfId="1053" xr:uid="{00000000-0005-0000-0000-0000F80C0000}"/>
    <cellStyle name="Percent 2 8 4 2" xfId="1054" xr:uid="{00000000-0005-0000-0000-0000F90C0000}"/>
    <cellStyle name="Percent 2 8 4 2 2" xfId="1055" xr:uid="{00000000-0005-0000-0000-0000FA0C0000}"/>
    <cellStyle name="Percent 2 8 4 2 2 2" xfId="1983" xr:uid="{00000000-0005-0000-0000-0000FB0C0000}"/>
    <cellStyle name="Percent 2 8 4 2 2 2 2" xfId="3488" xr:uid="{00000000-0005-0000-0000-0000FC0C0000}"/>
    <cellStyle name="Percent 2 8 4 2 2 3" xfId="2736" xr:uid="{00000000-0005-0000-0000-0000FD0C0000}"/>
    <cellStyle name="Percent 2 8 4 3" xfId="1056" xr:uid="{00000000-0005-0000-0000-0000FE0C0000}"/>
    <cellStyle name="Percent 2 8 5" xfId="1057" xr:uid="{00000000-0005-0000-0000-0000FF0C0000}"/>
    <cellStyle name="Percent 2 8 5 2" xfId="1058" xr:uid="{00000000-0005-0000-0000-0000000D0000}"/>
    <cellStyle name="Percent 2 8 5 2 2" xfId="1984" xr:uid="{00000000-0005-0000-0000-0000010D0000}"/>
    <cellStyle name="Percent 2 8 5 2 2 2" xfId="3489" xr:uid="{00000000-0005-0000-0000-0000020D0000}"/>
    <cellStyle name="Percent 2 8 5 2 3" xfId="2737" xr:uid="{00000000-0005-0000-0000-0000030D0000}"/>
    <cellStyle name="Percent 2 8 6" xfId="1059" xr:uid="{00000000-0005-0000-0000-0000040D0000}"/>
    <cellStyle name="Percent 2 9" xfId="1060" xr:uid="{00000000-0005-0000-0000-0000050D0000}"/>
    <cellStyle name="Percent 2 9 2" xfId="1061" xr:uid="{00000000-0005-0000-0000-0000060D0000}"/>
    <cellStyle name="Percent 2 9 2 2" xfId="1062" xr:uid="{00000000-0005-0000-0000-0000070D0000}"/>
    <cellStyle name="Percent 2 9 2 2 2" xfId="1063" xr:uid="{00000000-0005-0000-0000-0000080D0000}"/>
    <cellStyle name="Percent 2 9 2 2 2 2" xfId="1985" xr:uid="{00000000-0005-0000-0000-0000090D0000}"/>
    <cellStyle name="Percent 2 9 2 2 2 2 2" xfId="3490" xr:uid="{00000000-0005-0000-0000-00000A0D0000}"/>
    <cellStyle name="Percent 2 9 2 2 2 3" xfId="2738" xr:uid="{00000000-0005-0000-0000-00000B0D0000}"/>
    <cellStyle name="Percent 2 9 2 3" xfId="1064" xr:uid="{00000000-0005-0000-0000-00000C0D0000}"/>
    <cellStyle name="Percent 2 9 3" xfId="1065" xr:uid="{00000000-0005-0000-0000-00000D0D0000}"/>
    <cellStyle name="Percent 2 9 3 2" xfId="1066" xr:uid="{00000000-0005-0000-0000-00000E0D0000}"/>
    <cellStyle name="Percent 2 9 3 2 2" xfId="1067" xr:uid="{00000000-0005-0000-0000-00000F0D0000}"/>
    <cellStyle name="Percent 2 9 3 2 2 2" xfId="1986" xr:uid="{00000000-0005-0000-0000-0000100D0000}"/>
    <cellStyle name="Percent 2 9 3 2 2 2 2" xfId="3491" xr:uid="{00000000-0005-0000-0000-0000110D0000}"/>
    <cellStyle name="Percent 2 9 3 2 2 3" xfId="2739" xr:uid="{00000000-0005-0000-0000-0000120D0000}"/>
    <cellStyle name="Percent 2 9 3 3" xfId="1068" xr:uid="{00000000-0005-0000-0000-0000130D0000}"/>
    <cellStyle name="Percent 2 9 4" xfId="1069" xr:uid="{00000000-0005-0000-0000-0000140D0000}"/>
    <cellStyle name="Percent 2 9 4 2" xfId="1070" xr:uid="{00000000-0005-0000-0000-0000150D0000}"/>
    <cellStyle name="Percent 2 9 4 2 2" xfId="1987" xr:uid="{00000000-0005-0000-0000-0000160D0000}"/>
    <cellStyle name="Percent 2 9 4 2 2 2" xfId="3492" xr:uid="{00000000-0005-0000-0000-0000170D0000}"/>
    <cellStyle name="Percent 2 9 4 2 3" xfId="2740" xr:uid="{00000000-0005-0000-0000-0000180D0000}"/>
    <cellStyle name="Percent 2 9 5" xfId="1071" xr:uid="{00000000-0005-0000-0000-0000190D0000}"/>
    <cellStyle name="Percent 3" xfId="1072" xr:uid="{00000000-0005-0000-0000-00001A0D0000}"/>
    <cellStyle name="Percent 3 10" xfId="1073" xr:uid="{00000000-0005-0000-0000-00001B0D0000}"/>
    <cellStyle name="Percent 3 2" xfId="1074" xr:uid="{00000000-0005-0000-0000-00001C0D0000}"/>
    <cellStyle name="Percent 3 2 2" xfId="1075" xr:uid="{00000000-0005-0000-0000-00001D0D0000}"/>
    <cellStyle name="Percent 3 2 2 2" xfId="1076" xr:uid="{00000000-0005-0000-0000-00001E0D0000}"/>
    <cellStyle name="Percent 3 2 2 2 2" xfId="1077" xr:uid="{00000000-0005-0000-0000-00001F0D0000}"/>
    <cellStyle name="Percent 3 2 2 3" xfId="1078" xr:uid="{00000000-0005-0000-0000-0000200D0000}"/>
    <cellStyle name="Percent 3 2 2 3 2" xfId="1079" xr:uid="{00000000-0005-0000-0000-0000210D0000}"/>
    <cellStyle name="Percent 3 2 2 4" xfId="1080" xr:uid="{00000000-0005-0000-0000-0000220D0000}"/>
    <cellStyle name="Percent 3 2 2 4 2" xfId="1081" xr:uid="{00000000-0005-0000-0000-0000230D0000}"/>
    <cellStyle name="Percent 3 2 2 5" xfId="1082" xr:uid="{00000000-0005-0000-0000-0000240D0000}"/>
    <cellStyle name="Percent 3 2 3" xfId="1083" xr:uid="{00000000-0005-0000-0000-0000250D0000}"/>
    <cellStyle name="Percent 3 2 3 2" xfId="1084" xr:uid="{00000000-0005-0000-0000-0000260D0000}"/>
    <cellStyle name="Percent 3 2 3 2 2" xfId="1085" xr:uid="{00000000-0005-0000-0000-0000270D0000}"/>
    <cellStyle name="Percent 3 2 3 3" xfId="1086" xr:uid="{00000000-0005-0000-0000-0000280D0000}"/>
    <cellStyle name="Percent 3 2 3 3 2" xfId="1087" xr:uid="{00000000-0005-0000-0000-0000290D0000}"/>
    <cellStyle name="Percent 3 2 3 4" xfId="1088" xr:uid="{00000000-0005-0000-0000-00002A0D0000}"/>
    <cellStyle name="Percent 3 2 3 4 2" xfId="1089" xr:uid="{00000000-0005-0000-0000-00002B0D0000}"/>
    <cellStyle name="Percent 3 2 3 5" xfId="1090" xr:uid="{00000000-0005-0000-0000-00002C0D0000}"/>
    <cellStyle name="Percent 3 2 4" xfId="1091" xr:uid="{00000000-0005-0000-0000-00002D0D0000}"/>
    <cellStyle name="Percent 3 2 4 2" xfId="1092" xr:uid="{00000000-0005-0000-0000-00002E0D0000}"/>
    <cellStyle name="Percent 3 2 5" xfId="1093" xr:uid="{00000000-0005-0000-0000-00002F0D0000}"/>
    <cellStyle name="Percent 3 2 5 2" xfId="1094" xr:uid="{00000000-0005-0000-0000-0000300D0000}"/>
    <cellStyle name="Percent 3 2 6" xfId="1095" xr:uid="{00000000-0005-0000-0000-0000310D0000}"/>
    <cellStyle name="Percent 3 2 6 2" xfId="1096" xr:uid="{00000000-0005-0000-0000-0000320D0000}"/>
    <cellStyle name="Percent 3 2 7" xfId="1097" xr:uid="{00000000-0005-0000-0000-0000330D0000}"/>
    <cellStyle name="Percent 3 3" xfId="1098" xr:uid="{00000000-0005-0000-0000-0000340D0000}"/>
    <cellStyle name="Percent 3 3 2" xfId="1099" xr:uid="{00000000-0005-0000-0000-0000350D0000}"/>
    <cellStyle name="Percent 3 3 2 2" xfId="1100" xr:uid="{00000000-0005-0000-0000-0000360D0000}"/>
    <cellStyle name="Percent 3 3 2 2 2" xfId="1101" xr:uid="{00000000-0005-0000-0000-0000370D0000}"/>
    <cellStyle name="Percent 3 3 2 3" xfId="1102" xr:uid="{00000000-0005-0000-0000-0000380D0000}"/>
    <cellStyle name="Percent 3 3 2 3 2" xfId="1103" xr:uid="{00000000-0005-0000-0000-0000390D0000}"/>
    <cellStyle name="Percent 3 3 2 4" xfId="1104" xr:uid="{00000000-0005-0000-0000-00003A0D0000}"/>
    <cellStyle name="Percent 3 3 2 4 2" xfId="1105" xr:uid="{00000000-0005-0000-0000-00003B0D0000}"/>
    <cellStyle name="Percent 3 3 2 5" xfId="1106" xr:uid="{00000000-0005-0000-0000-00003C0D0000}"/>
    <cellStyle name="Percent 3 3 3" xfId="1107" xr:uid="{00000000-0005-0000-0000-00003D0D0000}"/>
    <cellStyle name="Percent 3 3 3 2" xfId="1108" xr:uid="{00000000-0005-0000-0000-00003E0D0000}"/>
    <cellStyle name="Percent 3 3 4" xfId="1109" xr:uid="{00000000-0005-0000-0000-00003F0D0000}"/>
    <cellStyle name="Percent 3 3 4 2" xfId="1110" xr:uid="{00000000-0005-0000-0000-0000400D0000}"/>
    <cellStyle name="Percent 3 3 5" xfId="1111" xr:uid="{00000000-0005-0000-0000-0000410D0000}"/>
    <cellStyle name="Percent 3 3 5 2" xfId="1112" xr:uid="{00000000-0005-0000-0000-0000420D0000}"/>
    <cellStyle name="Percent 3 3 6" xfId="1113" xr:uid="{00000000-0005-0000-0000-0000430D0000}"/>
    <cellStyle name="Percent 3 4" xfId="1114" xr:uid="{00000000-0005-0000-0000-0000440D0000}"/>
    <cellStyle name="Percent 3 4 2" xfId="1115" xr:uid="{00000000-0005-0000-0000-0000450D0000}"/>
    <cellStyle name="Percent 3 4 2 2" xfId="1116" xr:uid="{00000000-0005-0000-0000-0000460D0000}"/>
    <cellStyle name="Percent 3 4 3" xfId="1117" xr:uid="{00000000-0005-0000-0000-0000470D0000}"/>
    <cellStyle name="Percent 3 4 3 2" xfId="1118" xr:uid="{00000000-0005-0000-0000-0000480D0000}"/>
    <cellStyle name="Percent 3 4 4" xfId="1119" xr:uid="{00000000-0005-0000-0000-0000490D0000}"/>
    <cellStyle name="Percent 3 4 4 2" xfId="1120" xr:uid="{00000000-0005-0000-0000-00004A0D0000}"/>
    <cellStyle name="Percent 3 4 5" xfId="1121" xr:uid="{00000000-0005-0000-0000-00004B0D0000}"/>
    <cellStyle name="Percent 3 5" xfId="1122" xr:uid="{00000000-0005-0000-0000-00004C0D0000}"/>
    <cellStyle name="Percent 3 5 2" xfId="1123" xr:uid="{00000000-0005-0000-0000-00004D0D0000}"/>
    <cellStyle name="Percent 3 5 2 2" xfId="1124" xr:uid="{00000000-0005-0000-0000-00004E0D0000}"/>
    <cellStyle name="Percent 3 5 3" xfId="1125" xr:uid="{00000000-0005-0000-0000-00004F0D0000}"/>
    <cellStyle name="Percent 3 6" xfId="1126" xr:uid="{00000000-0005-0000-0000-0000500D0000}"/>
    <cellStyle name="Percent 3 7" xfId="1127" xr:uid="{00000000-0005-0000-0000-0000510D0000}"/>
    <cellStyle name="Percent 3 7 2" xfId="1128" xr:uid="{00000000-0005-0000-0000-0000520D0000}"/>
    <cellStyle name="Percent 3 8" xfId="1129" xr:uid="{00000000-0005-0000-0000-0000530D0000}"/>
    <cellStyle name="Percent 3 8 2" xfId="1130" xr:uid="{00000000-0005-0000-0000-0000540D0000}"/>
    <cellStyle name="Percent 3 9" xfId="1131" xr:uid="{00000000-0005-0000-0000-0000550D0000}"/>
    <cellStyle name="Percent 3 9 2" xfId="1132" xr:uid="{00000000-0005-0000-0000-0000560D0000}"/>
    <cellStyle name="Percent 4" xfId="1133" xr:uid="{00000000-0005-0000-0000-0000570D0000}"/>
    <cellStyle name="Percent 4 2" xfId="1134" xr:uid="{00000000-0005-0000-0000-0000580D0000}"/>
    <cellStyle name="Percent 4 2 2" xfId="1135" xr:uid="{00000000-0005-0000-0000-0000590D0000}"/>
    <cellStyle name="Percent 4 2 2 2" xfId="1136" xr:uid="{00000000-0005-0000-0000-00005A0D0000}"/>
    <cellStyle name="Percent 4 2 2 2 2" xfId="1137" xr:uid="{00000000-0005-0000-0000-00005B0D0000}"/>
    <cellStyle name="Percent 4 2 2 3" xfId="1138" xr:uid="{00000000-0005-0000-0000-00005C0D0000}"/>
    <cellStyle name="Percent 4 2 2 3 2" xfId="1139" xr:uid="{00000000-0005-0000-0000-00005D0D0000}"/>
    <cellStyle name="Percent 4 2 2 4" xfId="1140" xr:uid="{00000000-0005-0000-0000-00005E0D0000}"/>
    <cellStyle name="Percent 4 2 2 4 2" xfId="1141" xr:uid="{00000000-0005-0000-0000-00005F0D0000}"/>
    <cellStyle name="Percent 4 2 2 5" xfId="1142" xr:uid="{00000000-0005-0000-0000-0000600D0000}"/>
    <cellStyle name="Percent 4 2 3" xfId="1143" xr:uid="{00000000-0005-0000-0000-0000610D0000}"/>
    <cellStyle name="Percent 4 2 3 2" xfId="1144" xr:uid="{00000000-0005-0000-0000-0000620D0000}"/>
    <cellStyle name="Percent 4 2 3 2 2" xfId="1145" xr:uid="{00000000-0005-0000-0000-0000630D0000}"/>
    <cellStyle name="Percent 4 2 3 3" xfId="1146" xr:uid="{00000000-0005-0000-0000-0000640D0000}"/>
    <cellStyle name="Percent 4 2 3 3 2" xfId="1147" xr:uid="{00000000-0005-0000-0000-0000650D0000}"/>
    <cellStyle name="Percent 4 2 3 4" xfId="1148" xr:uid="{00000000-0005-0000-0000-0000660D0000}"/>
    <cellStyle name="Percent 4 2 3 4 2" xfId="1149" xr:uid="{00000000-0005-0000-0000-0000670D0000}"/>
    <cellStyle name="Percent 4 2 3 5" xfId="1150" xr:uid="{00000000-0005-0000-0000-0000680D0000}"/>
    <cellStyle name="Percent 4 2 4" xfId="1151" xr:uid="{00000000-0005-0000-0000-0000690D0000}"/>
    <cellStyle name="Percent 4 2 4 2" xfId="1152" xr:uid="{00000000-0005-0000-0000-00006A0D0000}"/>
    <cellStyle name="Percent 4 2 5" xfId="1153" xr:uid="{00000000-0005-0000-0000-00006B0D0000}"/>
    <cellStyle name="Percent 4 2 5 2" xfId="1154" xr:uid="{00000000-0005-0000-0000-00006C0D0000}"/>
    <cellStyle name="Percent 4 2 6" xfId="1155" xr:uid="{00000000-0005-0000-0000-00006D0D0000}"/>
    <cellStyle name="Percent 4 2 6 2" xfId="1156" xr:uid="{00000000-0005-0000-0000-00006E0D0000}"/>
    <cellStyle name="Percent 4 2 7" xfId="1157" xr:uid="{00000000-0005-0000-0000-00006F0D0000}"/>
    <cellStyle name="Percent 4 3" xfId="1158" xr:uid="{00000000-0005-0000-0000-0000700D0000}"/>
    <cellStyle name="Percent 4 3 2" xfId="1159" xr:uid="{00000000-0005-0000-0000-0000710D0000}"/>
    <cellStyle name="Percent 4 3 2 2" xfId="1160" xr:uid="{00000000-0005-0000-0000-0000720D0000}"/>
    <cellStyle name="Percent 4 3 2 2 2" xfId="1161" xr:uid="{00000000-0005-0000-0000-0000730D0000}"/>
    <cellStyle name="Percent 4 3 2 3" xfId="1162" xr:uid="{00000000-0005-0000-0000-0000740D0000}"/>
    <cellStyle name="Percent 4 3 2 3 2" xfId="1163" xr:uid="{00000000-0005-0000-0000-0000750D0000}"/>
    <cellStyle name="Percent 4 3 2 4" xfId="1164" xr:uid="{00000000-0005-0000-0000-0000760D0000}"/>
    <cellStyle name="Percent 4 3 2 4 2" xfId="1165" xr:uid="{00000000-0005-0000-0000-0000770D0000}"/>
    <cellStyle name="Percent 4 3 2 5" xfId="1166" xr:uid="{00000000-0005-0000-0000-0000780D0000}"/>
    <cellStyle name="Percent 4 3 3" xfId="1167" xr:uid="{00000000-0005-0000-0000-0000790D0000}"/>
    <cellStyle name="Percent 4 3 3 2" xfId="1168" xr:uid="{00000000-0005-0000-0000-00007A0D0000}"/>
    <cellStyle name="Percent 4 3 4" xfId="1169" xr:uid="{00000000-0005-0000-0000-00007B0D0000}"/>
    <cellStyle name="Percent 4 3 4 2" xfId="1170" xr:uid="{00000000-0005-0000-0000-00007C0D0000}"/>
    <cellStyle name="Percent 4 3 5" xfId="1171" xr:uid="{00000000-0005-0000-0000-00007D0D0000}"/>
    <cellStyle name="Percent 4 3 5 2" xfId="1172" xr:uid="{00000000-0005-0000-0000-00007E0D0000}"/>
    <cellStyle name="Percent 4 3 6" xfId="1173" xr:uid="{00000000-0005-0000-0000-00007F0D0000}"/>
    <cellStyle name="Percent 4 4" xfId="1174" xr:uid="{00000000-0005-0000-0000-0000800D0000}"/>
    <cellStyle name="Percent 4 4 2" xfId="1175" xr:uid="{00000000-0005-0000-0000-0000810D0000}"/>
    <cellStyle name="Percent 4 4 2 2" xfId="1176" xr:uid="{00000000-0005-0000-0000-0000820D0000}"/>
    <cellStyle name="Percent 4 4 3" xfId="1177" xr:uid="{00000000-0005-0000-0000-0000830D0000}"/>
    <cellStyle name="Percent 4 4 3 2" xfId="1178" xr:uid="{00000000-0005-0000-0000-0000840D0000}"/>
    <cellStyle name="Percent 4 4 4" xfId="1179" xr:uid="{00000000-0005-0000-0000-0000850D0000}"/>
    <cellStyle name="Percent 4 4 4 2" xfId="1180" xr:uid="{00000000-0005-0000-0000-0000860D0000}"/>
    <cellStyle name="Percent 4 4 5" xfId="1181" xr:uid="{00000000-0005-0000-0000-0000870D0000}"/>
    <cellStyle name="Percent 4 5" xfId="1182" xr:uid="{00000000-0005-0000-0000-0000880D0000}"/>
    <cellStyle name="Percent 4 5 2" xfId="1183" xr:uid="{00000000-0005-0000-0000-0000890D0000}"/>
    <cellStyle name="Percent 4 6" xfId="1184" xr:uid="{00000000-0005-0000-0000-00008A0D0000}"/>
    <cellStyle name="Percent 4 6 2" xfId="1185" xr:uid="{00000000-0005-0000-0000-00008B0D0000}"/>
    <cellStyle name="Percent 4 7" xfId="1186" xr:uid="{00000000-0005-0000-0000-00008C0D0000}"/>
    <cellStyle name="Percent 4 7 2" xfId="1187" xr:uid="{00000000-0005-0000-0000-00008D0D0000}"/>
    <cellStyle name="Percent 4 8" xfId="1188" xr:uid="{00000000-0005-0000-0000-00008E0D0000}"/>
    <cellStyle name="Percent 5" xfId="1189" xr:uid="{00000000-0005-0000-0000-00008F0D0000}"/>
    <cellStyle name="Percent 6" xfId="1190" xr:uid="{00000000-0005-0000-0000-0000900D0000}"/>
    <cellStyle name="Percent 6 2" xfId="1191" xr:uid="{00000000-0005-0000-0000-0000910D0000}"/>
    <cellStyle name="Percent 7" xfId="1192" xr:uid="{00000000-0005-0000-0000-0000920D0000}"/>
    <cellStyle name="Percent 8" xfId="1193" xr:uid="{00000000-0005-0000-0000-0000930D0000}"/>
    <cellStyle name="Percent 9" xfId="1194" xr:uid="{00000000-0005-0000-0000-0000940D0000}"/>
    <cellStyle name="Percent 9 2" xfId="1195" xr:uid="{00000000-0005-0000-0000-0000950D0000}"/>
    <cellStyle name="Percent 9 2 2" xfId="1988" xr:uid="{00000000-0005-0000-0000-0000960D0000}"/>
    <cellStyle name="Percent 9 2 2 2" xfId="3493" xr:uid="{00000000-0005-0000-0000-0000970D0000}"/>
    <cellStyle name="Percent 9 2 3" xfId="2741" xr:uid="{00000000-0005-0000-0000-0000980D0000}"/>
    <cellStyle name="reviseExposure" xfId="1196" xr:uid="{00000000-0005-0000-0000-0000990D0000}"/>
    <cellStyle name="showCheck" xfId="1197" xr:uid="{00000000-0005-0000-0000-00009A0D0000}"/>
    <cellStyle name="showExposure" xfId="1198" xr:uid="{00000000-0005-0000-0000-00009B0D0000}"/>
    <cellStyle name="showParameterE" xfId="1199" xr:uid="{00000000-0005-0000-0000-00009C0D0000}"/>
    <cellStyle name="showParameterS" xfId="1200" xr:uid="{00000000-0005-0000-0000-00009D0D0000}"/>
    <cellStyle name="showPD" xfId="1201" xr:uid="{00000000-0005-0000-0000-00009E0D0000}"/>
    <cellStyle name="showPercentage" xfId="1202" xr:uid="{00000000-0005-0000-0000-00009F0D0000}"/>
    <cellStyle name="showSelection" xfId="1203" xr:uid="{00000000-0005-0000-0000-0000A00D0000}"/>
    <cellStyle name="sup2Date" xfId="1204" xr:uid="{00000000-0005-0000-0000-0000A10D0000}"/>
    <cellStyle name="sup2Int" xfId="1205" xr:uid="{00000000-0005-0000-0000-0000A20D0000}"/>
    <cellStyle name="sup2ParameterE" xfId="1206" xr:uid="{00000000-0005-0000-0000-0000A30D0000}"/>
    <cellStyle name="sup2Percentage" xfId="1207" xr:uid="{00000000-0005-0000-0000-0000A40D0000}"/>
    <cellStyle name="sup2PercentageL" xfId="1208" xr:uid="{00000000-0005-0000-0000-0000A50D0000}"/>
    <cellStyle name="sup2PercentageM" xfId="1209" xr:uid="{00000000-0005-0000-0000-0000A60D0000}"/>
    <cellStyle name="sup2Selection" xfId="1210" xr:uid="{00000000-0005-0000-0000-0000A70D0000}"/>
    <cellStyle name="sup2Text" xfId="1211" xr:uid="{00000000-0005-0000-0000-0000A80D0000}"/>
    <cellStyle name="sup3ParameterE" xfId="1212" xr:uid="{00000000-0005-0000-0000-0000A90D0000}"/>
    <cellStyle name="sup3Percentage" xfId="1213" xr:uid="{00000000-0005-0000-0000-0000AA0D0000}"/>
    <cellStyle name="supDate" xfId="1214" xr:uid="{00000000-0005-0000-0000-0000AB0D0000}"/>
    <cellStyle name="supFloat" xfId="1215" xr:uid="{00000000-0005-0000-0000-0000AC0D0000}"/>
    <cellStyle name="supInt" xfId="1216" xr:uid="{00000000-0005-0000-0000-0000AD0D0000}"/>
    <cellStyle name="supParameterE" xfId="1217" xr:uid="{00000000-0005-0000-0000-0000AE0D0000}"/>
    <cellStyle name="supParameterS" xfId="1218" xr:uid="{00000000-0005-0000-0000-0000AF0D0000}"/>
    <cellStyle name="supPD" xfId="1219" xr:uid="{00000000-0005-0000-0000-0000B00D0000}"/>
    <cellStyle name="supPercentage" xfId="1220" xr:uid="{00000000-0005-0000-0000-0000B10D0000}"/>
    <cellStyle name="supPercentageL" xfId="1221" xr:uid="{00000000-0005-0000-0000-0000B20D0000}"/>
    <cellStyle name="supPercentageM" xfId="1222" xr:uid="{00000000-0005-0000-0000-0000B30D0000}"/>
    <cellStyle name="supSelection" xfId="1223" xr:uid="{00000000-0005-0000-0000-0000B40D0000}"/>
    <cellStyle name="supText" xfId="1224" xr:uid="{00000000-0005-0000-0000-0000B50D0000}"/>
  </cellStyles>
  <dxfs count="0"/>
  <tableStyles count="0" defaultTableStyle="TableStyleMedium9" defaultPivotStyle="PivotStyleLight16"/>
  <colors>
    <mruColors>
      <color rgb="FFFFFF99"/>
      <color rgb="FF9F5FCF"/>
      <color rgb="FF66FF33"/>
      <color rgb="FFCCFFFF"/>
      <color rgb="FFEAEAEA"/>
      <color rgb="FFCCE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F0"/>
  </sheetPr>
  <dimension ref="A1:T41"/>
  <sheetViews>
    <sheetView showGridLines="0" showZeros="0" zoomScale="85" zoomScaleNormal="85" zoomScalePageLayoutView="85" workbookViewId="0">
      <selection activeCell="G3" sqref="G3"/>
    </sheetView>
  </sheetViews>
  <sheetFormatPr defaultColWidth="9.140625" defaultRowHeight="15"/>
  <cols>
    <col min="1" max="1" width="8" style="1" bestFit="1" customWidth="1"/>
    <col min="2" max="2" width="46.42578125" style="1" customWidth="1"/>
    <col min="3" max="3" width="68.42578125" style="1" customWidth="1"/>
    <col min="4" max="4" width="2.42578125" style="1" customWidth="1"/>
    <col min="5" max="5" width="6.5703125" style="1" customWidth="1"/>
    <col min="6" max="6" width="22.85546875" style="1" bestFit="1" customWidth="1"/>
    <col min="7" max="7" width="37" style="1" customWidth="1"/>
    <col min="8" max="8" width="12.140625" style="1" bestFit="1" customWidth="1"/>
    <col min="9" max="9" width="9.140625" style="1"/>
    <col min="10" max="10" width="40.42578125" style="1" customWidth="1"/>
    <col min="11" max="11" width="9.140625" style="1"/>
    <col min="12" max="12" width="12.140625" style="1" bestFit="1" customWidth="1"/>
    <col min="13" max="19" width="9.140625" style="1"/>
    <col min="20" max="20" width="12.140625" style="1" bestFit="1" customWidth="1"/>
    <col min="21" max="16384" width="9.140625" style="1"/>
  </cols>
  <sheetData>
    <row r="1" spans="1:20" ht="9.75" customHeight="1"/>
    <row r="2" spans="1:20" ht="16.5" thickBot="1">
      <c r="A2" s="9" t="s">
        <v>4</v>
      </c>
    </row>
    <row r="3" spans="1:20" ht="25.35" customHeight="1" thickBot="1">
      <c r="A3" s="31"/>
      <c r="B3" s="203" t="s">
        <v>57</v>
      </c>
      <c r="C3" s="203"/>
      <c r="D3" s="204"/>
      <c r="F3" s="29" t="s">
        <v>52</v>
      </c>
      <c r="G3" s="30">
        <v>42735</v>
      </c>
      <c r="T3" s="28">
        <v>42735</v>
      </c>
    </row>
    <row r="4" spans="1:20" ht="24.6" customHeight="1">
      <c r="A4" s="32"/>
      <c r="B4" s="201" t="s">
        <v>24</v>
      </c>
      <c r="C4" s="201"/>
      <c r="D4" s="202"/>
      <c r="T4" s="28">
        <v>43100</v>
      </c>
    </row>
    <row r="5" spans="1:20" ht="15.75">
      <c r="A5" s="33"/>
      <c r="B5" s="207" t="s">
        <v>25</v>
      </c>
      <c r="C5" s="208"/>
      <c r="D5" s="209"/>
      <c r="K5" s="3"/>
    </row>
    <row r="6" spans="1:20" ht="18.75" thickBot="1">
      <c r="A6" s="34"/>
      <c r="B6" s="205" t="s">
        <v>63</v>
      </c>
      <c r="C6" s="205"/>
      <c r="D6" s="206"/>
    </row>
    <row r="8" spans="1:20" ht="15.75">
      <c r="A8" s="5" t="s">
        <v>12</v>
      </c>
      <c r="B8" s="5" t="s">
        <v>13</v>
      </c>
      <c r="C8" s="6" t="s">
        <v>3</v>
      </c>
      <c r="E8" s="27"/>
      <c r="F8" s="23"/>
      <c r="G8" s="18" t="s">
        <v>36</v>
      </c>
      <c r="H8" s="21"/>
      <c r="I8" s="21"/>
      <c r="J8" s="21"/>
      <c r="K8" s="21"/>
      <c r="L8" s="22"/>
    </row>
    <row r="9" spans="1:20" ht="15.75">
      <c r="A9" s="16"/>
      <c r="B9" s="9" t="s">
        <v>11</v>
      </c>
      <c r="C9" s="10" t="s">
        <v>30</v>
      </c>
      <c r="F9" s="24">
        <v>1</v>
      </c>
      <c r="G9" s="25" t="s">
        <v>35</v>
      </c>
      <c r="H9" s="19"/>
      <c r="I9" s="19"/>
      <c r="J9" s="19"/>
      <c r="K9" s="19"/>
      <c r="L9" s="20"/>
    </row>
    <row r="10" spans="1:20" ht="30">
      <c r="A10" s="12">
        <v>1</v>
      </c>
      <c r="B10" s="12" t="s">
        <v>23</v>
      </c>
      <c r="C10" s="7" t="s">
        <v>58</v>
      </c>
      <c r="F10" s="10">
        <v>2</v>
      </c>
      <c r="G10" s="21" t="s">
        <v>61</v>
      </c>
      <c r="H10" s="21"/>
      <c r="I10" s="21"/>
      <c r="J10" s="21"/>
      <c r="K10" s="21"/>
      <c r="L10" s="22"/>
    </row>
    <row r="11" spans="1:20" ht="15.75">
      <c r="A11" s="9">
        <v>2</v>
      </c>
      <c r="B11" s="12" t="s">
        <v>26</v>
      </c>
      <c r="C11" s="13" t="s">
        <v>14</v>
      </c>
      <c r="F11" s="10">
        <v>3</v>
      </c>
      <c r="G11" s="21" t="s">
        <v>62</v>
      </c>
      <c r="H11" s="21"/>
      <c r="I11" s="21"/>
      <c r="J11" s="21"/>
      <c r="K11" s="21"/>
      <c r="L11" s="22"/>
    </row>
    <row r="12" spans="1:20" ht="30">
      <c r="A12" s="12">
        <v>3</v>
      </c>
      <c r="B12" s="11" t="s">
        <v>15</v>
      </c>
      <c r="C12" s="7" t="s">
        <v>60</v>
      </c>
    </row>
    <row r="13" spans="1:20" ht="60">
      <c r="A13" s="9">
        <v>4</v>
      </c>
      <c r="B13" s="11" t="s">
        <v>40</v>
      </c>
      <c r="C13" s="7" t="s">
        <v>59</v>
      </c>
    </row>
    <row r="14" spans="1:20" ht="20.45" customHeight="1">
      <c r="A14" s="12">
        <v>5</v>
      </c>
      <c r="B14" s="14" t="s">
        <v>16</v>
      </c>
      <c r="C14" s="7" t="s">
        <v>43</v>
      </c>
    </row>
    <row r="15" spans="1:20" ht="15.75">
      <c r="A15" s="9">
        <v>6</v>
      </c>
      <c r="B15" s="14" t="s">
        <v>17</v>
      </c>
      <c r="C15" s="7" t="s">
        <v>18</v>
      </c>
      <c r="G15" s="3"/>
      <c r="H15" s="3"/>
      <c r="I15" s="3"/>
      <c r="J15" s="3"/>
      <c r="K15" s="3"/>
    </row>
    <row r="16" spans="1:20" ht="30">
      <c r="A16" s="12">
        <v>7</v>
      </c>
      <c r="B16" s="14" t="s">
        <v>55</v>
      </c>
      <c r="C16" s="7" t="s">
        <v>56</v>
      </c>
      <c r="G16" s="3"/>
      <c r="H16" s="3"/>
      <c r="I16" s="3"/>
      <c r="J16" s="3"/>
      <c r="K16" s="3"/>
    </row>
    <row r="17" spans="1:11" ht="15.75">
      <c r="A17" s="12">
        <v>8</v>
      </c>
      <c r="B17" s="14" t="s">
        <v>32</v>
      </c>
      <c r="C17" s="7" t="s">
        <v>48</v>
      </c>
      <c r="G17" s="3"/>
      <c r="H17" s="3"/>
      <c r="I17" s="3"/>
      <c r="J17" s="3"/>
      <c r="K17" s="3"/>
    </row>
    <row r="18" spans="1:11" ht="15.75">
      <c r="A18" s="16">
        <v>9</v>
      </c>
      <c r="B18" s="14" t="s">
        <v>41</v>
      </c>
      <c r="C18" s="7" t="s">
        <v>49</v>
      </c>
    </row>
    <row r="19" spans="1:11" ht="15.75">
      <c r="A19" s="12">
        <v>10</v>
      </c>
      <c r="B19" s="14" t="s">
        <v>39</v>
      </c>
      <c r="C19" s="7" t="s">
        <v>50</v>
      </c>
    </row>
    <row r="20" spans="1:11" ht="15.75">
      <c r="A20" s="9">
        <v>11</v>
      </c>
      <c r="B20" s="12" t="s">
        <v>10</v>
      </c>
      <c r="C20" s="7" t="s">
        <v>19</v>
      </c>
    </row>
    <row r="21" spans="1:11" ht="15.75">
      <c r="A21" s="12">
        <v>12</v>
      </c>
      <c r="B21" s="14" t="s">
        <v>21</v>
      </c>
      <c r="C21" s="7" t="s">
        <v>22</v>
      </c>
    </row>
    <row r="22" spans="1:11" ht="45">
      <c r="A22" s="12">
        <v>13</v>
      </c>
      <c r="B22" s="12" t="s">
        <v>9</v>
      </c>
      <c r="C22" s="7" t="s">
        <v>20</v>
      </c>
    </row>
    <row r="23" spans="1:11" ht="30">
      <c r="A23" s="9">
        <v>14</v>
      </c>
      <c r="B23" s="12" t="s">
        <v>27</v>
      </c>
      <c r="C23" s="7" t="s">
        <v>51</v>
      </c>
    </row>
    <row r="24" spans="1:11" ht="30">
      <c r="A24" s="12">
        <v>15</v>
      </c>
      <c r="B24" s="12" t="s">
        <v>28</v>
      </c>
      <c r="C24" s="7" t="s">
        <v>42</v>
      </c>
    </row>
    <row r="25" spans="1:11" ht="30">
      <c r="A25" s="17">
        <v>16</v>
      </c>
      <c r="B25" s="12" t="s">
        <v>29</v>
      </c>
      <c r="C25" s="7" t="s">
        <v>31</v>
      </c>
    </row>
    <row r="26" spans="1:11">
      <c r="B26" s="3"/>
      <c r="C26" s="3"/>
    </row>
    <row r="27" spans="1:11" ht="15.75">
      <c r="B27" s="8" t="s">
        <v>0</v>
      </c>
      <c r="C27" s="6" t="s">
        <v>3</v>
      </c>
    </row>
    <row r="28" spans="1:11" ht="15.75">
      <c r="B28" s="2" t="s">
        <v>5</v>
      </c>
      <c r="C28" s="7" t="s">
        <v>6</v>
      </c>
    </row>
    <row r="29" spans="1:11" ht="15.75">
      <c r="B29" s="2" t="s">
        <v>1</v>
      </c>
      <c r="C29" s="7" t="s">
        <v>2</v>
      </c>
    </row>
    <row r="30" spans="1:11" ht="15.75">
      <c r="B30" s="2" t="s">
        <v>32</v>
      </c>
      <c r="C30" s="7" t="s">
        <v>7</v>
      </c>
    </row>
    <row r="31" spans="1:11" ht="15.75">
      <c r="B31" s="15" t="s">
        <v>33</v>
      </c>
      <c r="C31" s="10" t="s">
        <v>34</v>
      </c>
    </row>
    <row r="32" spans="1:11" ht="15.75">
      <c r="B32" s="15" t="s">
        <v>38</v>
      </c>
      <c r="C32" s="10" t="s">
        <v>44</v>
      </c>
    </row>
    <row r="33" spans="2:3" ht="15.75">
      <c r="B33" s="15" t="s">
        <v>8</v>
      </c>
      <c r="C33" s="10" t="s">
        <v>46</v>
      </c>
    </row>
    <row r="34" spans="2:3" ht="15.75">
      <c r="B34" s="15" t="s">
        <v>45</v>
      </c>
      <c r="C34" s="10" t="s">
        <v>47</v>
      </c>
    </row>
    <row r="35" spans="2:3" ht="15.75">
      <c r="B35" s="15" t="s">
        <v>53</v>
      </c>
      <c r="C35" s="10" t="s">
        <v>54</v>
      </c>
    </row>
    <row r="41" spans="2:3">
      <c r="B41" s="4"/>
    </row>
  </sheetData>
  <mergeCells count="4">
    <mergeCell ref="B4:D4"/>
    <mergeCell ref="B3:D3"/>
    <mergeCell ref="B6:D6"/>
    <mergeCell ref="B5:D5"/>
  </mergeCells>
  <dataValidations count="1">
    <dataValidation type="list" allowBlank="1" showInputMessage="1" showErrorMessage="1" sqref="G3" xr:uid="{00000000-0002-0000-0000-000000000000}">
      <formula1>$T$3:$T$4</formula1>
    </dataValidation>
  </dataValidations>
  <printOptions horizontalCentered="1"/>
  <pageMargins left="0.5" right="0.5" top="2" bottom="0.75" header="0.17" footer="0.17"/>
  <pageSetup paperSize="9" scale="80" orientation="portrait" r:id="rId1"/>
  <headerFooter differentFirst="1" scaleWithDoc="0" alignWithMargins="0">
    <oddHeader xml:space="preserve">&amp;C&amp;"Times New Roman,Bold"&amp;12
Central Bank of Kuwait
Capital Adequacy Returns
</oddHeader>
    <firstHeader xml:space="preserve">&amp;C&amp;"Times New Roman,Bold"&amp;12
Central Bank of Kuwait
Capital Adequacy Returns
Confidential
</firstHeader>
  </headerFooter>
  <rowBreaks count="1" manualBreakCount="1">
    <brk id="18" min="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A0D4-C3C5-4194-92DA-304A9A7B9C46}">
  <sheetPr>
    <pageSetUpPr fitToPage="1"/>
  </sheetPr>
  <dimension ref="A1:J24"/>
  <sheetViews>
    <sheetView showGridLines="0" showZeros="0" rightToLeft="1" view="pageBreakPreview" zoomScaleNormal="75" zoomScaleSheetLayoutView="100" zoomScalePageLayoutView="70" workbookViewId="0">
      <selection activeCell="G6" sqref="G6"/>
    </sheetView>
  </sheetViews>
  <sheetFormatPr defaultColWidth="9.140625" defaultRowHeight="12.75"/>
  <cols>
    <col min="1" max="1" width="9.140625" style="65"/>
    <col min="2" max="2" width="24" style="65" customWidth="1"/>
    <col min="3" max="7" width="16.140625" style="65" customWidth="1"/>
    <col min="8" max="8" width="18.85546875" style="65" customWidth="1"/>
    <col min="9" max="9" width="15.85546875" style="65" customWidth="1"/>
    <col min="10" max="10" width="7.5703125" style="65" customWidth="1"/>
    <col min="11" max="16384" width="9.140625" style="65"/>
  </cols>
  <sheetData>
    <row r="1" spans="2:10" ht="36.6" customHeight="1">
      <c r="B1" s="217" t="s">
        <v>129</v>
      </c>
      <c r="C1" s="217"/>
      <c r="D1" s="217"/>
      <c r="E1" s="217"/>
      <c r="F1" s="217"/>
      <c r="G1" s="217"/>
      <c r="H1" s="217"/>
      <c r="I1" s="217"/>
    </row>
    <row r="2" spans="2:10" ht="27.75" customHeight="1">
      <c r="B2" s="219"/>
      <c r="C2" s="219"/>
      <c r="D2" s="219"/>
    </row>
    <row r="3" spans="2:10" ht="27.75" customHeight="1">
      <c r="B3" s="91"/>
      <c r="C3" s="91"/>
      <c r="D3" s="105"/>
    </row>
    <row r="4" spans="2:10" ht="68.099999999999994" customHeight="1">
      <c r="B4" s="244" t="s">
        <v>232</v>
      </c>
      <c r="C4" s="167" t="s">
        <v>155</v>
      </c>
      <c r="D4" s="167" t="s">
        <v>156</v>
      </c>
      <c r="E4" s="167" t="s">
        <v>158</v>
      </c>
      <c r="F4" s="167" t="s">
        <v>195</v>
      </c>
      <c r="G4" s="167" t="s">
        <v>233</v>
      </c>
      <c r="H4" s="167" t="s">
        <v>234</v>
      </c>
      <c r="I4" s="167" t="s">
        <v>235</v>
      </c>
      <c r="J4" s="128"/>
    </row>
    <row r="5" spans="2:10" ht="28.7" customHeight="1">
      <c r="B5" s="244"/>
      <c r="C5" s="177" t="s">
        <v>236</v>
      </c>
      <c r="D5" s="177" t="s">
        <v>85</v>
      </c>
      <c r="E5" s="177" t="s">
        <v>237</v>
      </c>
      <c r="F5" s="177" t="s">
        <v>238</v>
      </c>
      <c r="G5" s="177" t="s">
        <v>239</v>
      </c>
      <c r="H5" s="177" t="s">
        <v>240</v>
      </c>
      <c r="I5" s="177" t="s">
        <v>241</v>
      </c>
      <c r="J5" s="129"/>
    </row>
    <row r="6" spans="2:10" ht="16.7" customHeight="1">
      <c r="B6" s="121" t="s">
        <v>242</v>
      </c>
      <c r="C6" s="122"/>
      <c r="D6" s="122"/>
      <c r="E6" s="123">
        <f t="shared" ref="E6:E8" si="0">C6 +ABS(D6)</f>
        <v>0</v>
      </c>
      <c r="F6" s="123">
        <f t="shared" ref="F6:F8" si="1">SUM(C6:D6)</f>
        <v>0</v>
      </c>
      <c r="G6" s="123">
        <f t="shared" ref="G6:G8" si="2">F6*15%</f>
        <v>0</v>
      </c>
      <c r="H6" s="123">
        <f t="shared" ref="H6:H8" si="3">E6*3%</f>
        <v>0</v>
      </c>
      <c r="I6" s="123">
        <f t="shared" ref="I6:I8" si="4">G6+H6</f>
        <v>0</v>
      </c>
      <c r="J6" s="130"/>
    </row>
    <row r="7" spans="2:10" ht="16.7" customHeight="1">
      <c r="B7" s="121" t="s">
        <v>243</v>
      </c>
      <c r="C7" s="122"/>
      <c r="D7" s="122"/>
      <c r="E7" s="123">
        <f t="shared" si="0"/>
        <v>0</v>
      </c>
      <c r="F7" s="123">
        <f t="shared" si="1"/>
        <v>0</v>
      </c>
      <c r="G7" s="123">
        <f t="shared" si="2"/>
        <v>0</v>
      </c>
      <c r="H7" s="123">
        <f t="shared" si="3"/>
        <v>0</v>
      </c>
      <c r="I7" s="123">
        <f t="shared" si="4"/>
        <v>0</v>
      </c>
      <c r="J7" s="130"/>
    </row>
    <row r="8" spans="2:10" ht="16.7" customHeight="1">
      <c r="B8" s="121" t="s">
        <v>244</v>
      </c>
      <c r="C8" s="122"/>
      <c r="D8" s="122"/>
      <c r="E8" s="123">
        <f t="shared" si="0"/>
        <v>0</v>
      </c>
      <c r="F8" s="123">
        <f t="shared" si="1"/>
        <v>0</v>
      </c>
      <c r="G8" s="123">
        <f t="shared" si="2"/>
        <v>0</v>
      </c>
      <c r="H8" s="123">
        <f t="shared" si="3"/>
        <v>0</v>
      </c>
      <c r="I8" s="123">
        <f t="shared" si="4"/>
        <v>0</v>
      </c>
      <c r="J8" s="130"/>
    </row>
    <row r="9" spans="2:10" ht="16.7" customHeight="1">
      <c r="B9" s="121" t="s">
        <v>245</v>
      </c>
      <c r="C9" s="122"/>
      <c r="D9" s="122"/>
      <c r="E9" s="123">
        <f>C9 +ABS(D9)</f>
        <v>0</v>
      </c>
      <c r="F9" s="123">
        <f>SUM(C9:D9)</f>
        <v>0</v>
      </c>
      <c r="G9" s="123">
        <f>F9*15%</f>
        <v>0</v>
      </c>
      <c r="H9" s="123">
        <f>E9*3%</f>
        <v>0</v>
      </c>
      <c r="I9" s="123">
        <f>G9+H9</f>
        <v>0</v>
      </c>
      <c r="J9" s="130"/>
    </row>
    <row r="10" spans="2:10" ht="16.7" customHeight="1">
      <c r="B10" s="121" t="s">
        <v>246</v>
      </c>
      <c r="C10" s="122"/>
      <c r="D10" s="122"/>
      <c r="E10" s="123">
        <f t="shared" ref="E10:E17" si="5">C10 +ABS(D10)</f>
        <v>0</v>
      </c>
      <c r="F10" s="123">
        <f t="shared" ref="F10:F17" si="6">SUM(C10:D10)</f>
        <v>0</v>
      </c>
      <c r="G10" s="123">
        <f t="shared" ref="G10:G17" si="7">F10*15%</f>
        <v>0</v>
      </c>
      <c r="H10" s="123">
        <f t="shared" ref="H10:H17" si="8">E10*3%</f>
        <v>0</v>
      </c>
      <c r="I10" s="123">
        <f t="shared" ref="I10:I17" si="9">G10+H10</f>
        <v>0</v>
      </c>
      <c r="J10" s="130"/>
    </row>
    <row r="11" spans="2:10" ht="16.7" customHeight="1">
      <c r="B11" s="121" t="s">
        <v>247</v>
      </c>
      <c r="C11" s="122"/>
      <c r="D11" s="124"/>
      <c r="E11" s="123">
        <f t="shared" si="5"/>
        <v>0</v>
      </c>
      <c r="F11" s="123">
        <f t="shared" si="6"/>
        <v>0</v>
      </c>
      <c r="G11" s="123">
        <f t="shared" si="7"/>
        <v>0</v>
      </c>
      <c r="H11" s="123">
        <f t="shared" si="8"/>
        <v>0</v>
      </c>
      <c r="I11" s="123">
        <f t="shared" si="9"/>
        <v>0</v>
      </c>
      <c r="J11" s="130"/>
    </row>
    <row r="12" spans="2:10" ht="16.7" customHeight="1">
      <c r="B12" s="121" t="s">
        <v>248</v>
      </c>
      <c r="C12" s="122"/>
      <c r="D12" s="122"/>
      <c r="E12" s="123">
        <f t="shared" si="5"/>
        <v>0</v>
      </c>
      <c r="F12" s="123">
        <f t="shared" si="6"/>
        <v>0</v>
      </c>
      <c r="G12" s="123">
        <f t="shared" si="7"/>
        <v>0</v>
      </c>
      <c r="H12" s="123">
        <f t="shared" si="8"/>
        <v>0</v>
      </c>
      <c r="I12" s="123">
        <f t="shared" si="9"/>
        <v>0</v>
      </c>
      <c r="J12" s="130"/>
    </row>
    <row r="13" spans="2:10" ht="16.7" customHeight="1">
      <c r="B13" s="121" t="s">
        <v>190</v>
      </c>
      <c r="C13" s="122"/>
      <c r="D13" s="122"/>
      <c r="E13" s="123">
        <f t="shared" si="5"/>
        <v>0</v>
      </c>
      <c r="F13" s="123">
        <f t="shared" si="6"/>
        <v>0</v>
      </c>
      <c r="G13" s="123">
        <f t="shared" si="7"/>
        <v>0</v>
      </c>
      <c r="H13" s="123">
        <f t="shared" si="8"/>
        <v>0</v>
      </c>
      <c r="I13" s="123">
        <f t="shared" si="9"/>
        <v>0</v>
      </c>
      <c r="J13" s="130"/>
    </row>
    <row r="14" spans="2:10" ht="16.7" customHeight="1">
      <c r="B14" s="121" t="s">
        <v>190</v>
      </c>
      <c r="C14" s="122"/>
      <c r="D14" s="122"/>
      <c r="E14" s="123">
        <f t="shared" si="5"/>
        <v>0</v>
      </c>
      <c r="F14" s="123">
        <f t="shared" si="6"/>
        <v>0</v>
      </c>
      <c r="G14" s="123">
        <f t="shared" si="7"/>
        <v>0</v>
      </c>
      <c r="H14" s="123">
        <f t="shared" si="8"/>
        <v>0</v>
      </c>
      <c r="I14" s="123">
        <f t="shared" si="9"/>
        <v>0</v>
      </c>
      <c r="J14" s="130"/>
    </row>
    <row r="15" spans="2:10" ht="16.7" customHeight="1">
      <c r="B15" s="121" t="s">
        <v>190</v>
      </c>
      <c r="C15" s="122"/>
      <c r="D15" s="122"/>
      <c r="E15" s="123">
        <f t="shared" si="5"/>
        <v>0</v>
      </c>
      <c r="F15" s="123">
        <f t="shared" si="6"/>
        <v>0</v>
      </c>
      <c r="G15" s="123">
        <f t="shared" si="7"/>
        <v>0</v>
      </c>
      <c r="H15" s="123">
        <f t="shared" si="8"/>
        <v>0</v>
      </c>
      <c r="I15" s="123">
        <f t="shared" si="9"/>
        <v>0</v>
      </c>
      <c r="J15" s="130"/>
    </row>
    <row r="16" spans="2:10" ht="16.7" customHeight="1">
      <c r="B16" s="121" t="s">
        <v>190</v>
      </c>
      <c r="C16" s="122"/>
      <c r="D16" s="122"/>
      <c r="E16" s="123">
        <f t="shared" si="5"/>
        <v>0</v>
      </c>
      <c r="F16" s="123">
        <f t="shared" si="6"/>
        <v>0</v>
      </c>
      <c r="G16" s="123">
        <f t="shared" si="7"/>
        <v>0</v>
      </c>
      <c r="H16" s="123">
        <f t="shared" si="8"/>
        <v>0</v>
      </c>
      <c r="I16" s="123">
        <f t="shared" si="9"/>
        <v>0</v>
      </c>
      <c r="J16" s="130"/>
    </row>
    <row r="17" spans="1:10" ht="18" customHeight="1">
      <c r="B17" s="121" t="s">
        <v>190</v>
      </c>
      <c r="C17" s="122"/>
      <c r="D17" s="122"/>
      <c r="E17" s="123">
        <f t="shared" si="5"/>
        <v>0</v>
      </c>
      <c r="F17" s="123">
        <f t="shared" si="6"/>
        <v>0</v>
      </c>
      <c r="G17" s="123">
        <f t="shared" si="7"/>
        <v>0</v>
      </c>
      <c r="H17" s="123">
        <f t="shared" si="8"/>
        <v>0</v>
      </c>
      <c r="I17" s="123">
        <f t="shared" si="9"/>
        <v>0</v>
      </c>
      <c r="J17" s="130"/>
    </row>
    <row r="18" spans="1:10" s="112" customFormat="1" ht="16.7" customHeight="1">
      <c r="B18" s="125"/>
      <c r="C18" s="126"/>
      <c r="D18" s="126"/>
      <c r="E18" s="123"/>
      <c r="F18" s="123"/>
      <c r="G18" s="123"/>
      <c r="H18" s="123"/>
      <c r="I18" s="123"/>
      <c r="J18" s="130"/>
    </row>
    <row r="19" spans="1:10" ht="16.7" customHeight="1">
      <c r="B19" s="121" t="s">
        <v>131</v>
      </c>
      <c r="C19" s="123">
        <f t="shared" ref="C19:I19" si="10">SUM(C6:C17)</f>
        <v>0</v>
      </c>
      <c r="D19" s="123">
        <f t="shared" si="10"/>
        <v>0</v>
      </c>
      <c r="E19" s="123">
        <f t="shared" si="10"/>
        <v>0</v>
      </c>
      <c r="F19" s="123">
        <f t="shared" si="10"/>
        <v>0</v>
      </c>
      <c r="G19" s="123">
        <f t="shared" si="10"/>
        <v>0</v>
      </c>
      <c r="H19" s="123">
        <f t="shared" si="10"/>
        <v>0</v>
      </c>
      <c r="I19" s="123">
        <f t="shared" si="10"/>
        <v>0</v>
      </c>
      <c r="J19" s="130"/>
    </row>
    <row r="20" spans="1:10" ht="15.75">
      <c r="B20" s="247" t="s">
        <v>249</v>
      </c>
      <c r="C20" s="247"/>
      <c r="D20" s="247"/>
      <c r="E20" s="247"/>
      <c r="F20" s="247"/>
      <c r="G20" s="247"/>
      <c r="H20" s="127"/>
      <c r="I20" s="127"/>
      <c r="J20" s="127"/>
    </row>
    <row r="21" spans="1:10" ht="15.6" customHeight="1"/>
    <row r="23" spans="1:10" ht="18">
      <c r="A23" s="249" t="s">
        <v>250</v>
      </c>
      <c r="B23" s="249"/>
      <c r="C23" s="249"/>
      <c r="D23" s="249"/>
      <c r="E23" s="249"/>
      <c r="F23" s="249"/>
      <c r="G23" s="249"/>
      <c r="H23" s="249"/>
      <c r="I23" s="249"/>
      <c r="J23" s="173"/>
    </row>
    <row r="24" spans="1:10" ht="189" customHeight="1">
      <c r="A24" s="253" t="s">
        <v>307</v>
      </c>
      <c r="B24" s="253"/>
      <c r="C24" s="253"/>
      <c r="D24" s="253"/>
      <c r="E24" s="253"/>
      <c r="F24" s="253"/>
      <c r="G24" s="253"/>
      <c r="H24" s="253"/>
      <c r="I24" s="253"/>
      <c r="J24" s="114"/>
    </row>
  </sheetData>
  <mergeCells count="6">
    <mergeCell ref="B1:I1"/>
    <mergeCell ref="A24:I24"/>
    <mergeCell ref="B20:G20"/>
    <mergeCell ref="A23:I23"/>
    <mergeCell ref="B4:B5"/>
    <mergeCell ref="B2:D2"/>
  </mergeCells>
  <printOptions horizontalCentered="1"/>
  <pageMargins left="0.7" right="0.7" top="1.2110000000000001" bottom="0.75" header="0.3" footer="0.3"/>
  <pageSetup paperSize="9" scale="68" pageOrder="overThenDown" orientation="landscape"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(2-هـ)
متطلبات رأس المال لمخاطر السوق
للفترة المالية المنتهية في /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8E3FA-EA67-4296-956B-9ED832830133}">
  <sheetPr>
    <pageSetUpPr fitToPage="1"/>
  </sheetPr>
  <dimension ref="A1:J21"/>
  <sheetViews>
    <sheetView showGridLines="0" showZeros="0" rightToLeft="1" view="pageBreakPreview" zoomScaleNormal="75" zoomScaleSheetLayoutView="100" workbookViewId="0">
      <selection activeCell="B4" sqref="B4:B5"/>
    </sheetView>
  </sheetViews>
  <sheetFormatPr defaultColWidth="9.140625" defaultRowHeight="12.75"/>
  <cols>
    <col min="1" max="1" width="0.85546875" style="65" customWidth="1"/>
    <col min="2" max="2" width="17.85546875" style="65" customWidth="1"/>
    <col min="3" max="3" width="30.5703125" style="65" bestFit="1" customWidth="1"/>
    <col min="4" max="4" width="15.85546875" style="65" customWidth="1"/>
    <col min="5" max="5" width="19.140625" style="65" customWidth="1"/>
    <col min="6" max="7" width="14.140625" style="65" customWidth="1"/>
    <col min="8" max="8" width="18.85546875" style="65" customWidth="1"/>
    <col min="9" max="10" width="15.85546875" style="65" customWidth="1"/>
    <col min="11" max="16384" width="9.140625" style="65"/>
  </cols>
  <sheetData>
    <row r="1" spans="2:10" ht="36.6" customHeight="1">
      <c r="B1" s="217" t="s">
        <v>130</v>
      </c>
      <c r="C1" s="217"/>
      <c r="D1" s="217"/>
      <c r="E1" s="217"/>
      <c r="F1" s="217"/>
      <c r="G1" s="217"/>
      <c r="H1" s="217"/>
      <c r="I1" s="217"/>
      <c r="J1" s="217"/>
    </row>
    <row r="2" spans="2:10" ht="27.75" customHeight="1">
      <c r="B2" s="219" t="s">
        <v>251</v>
      </c>
      <c r="C2" s="219"/>
      <c r="D2" s="219"/>
      <c r="E2" s="219"/>
      <c r="F2" s="219"/>
      <c r="G2" s="219"/>
      <c r="H2" s="219"/>
      <c r="I2" s="219"/>
      <c r="J2" s="219"/>
    </row>
    <row r="3" spans="2:10" ht="27.75" customHeight="1">
      <c r="B3" s="91"/>
      <c r="C3" s="91"/>
      <c r="D3" s="105"/>
    </row>
    <row r="4" spans="2:10" ht="68.099999999999994" customHeight="1">
      <c r="B4" s="238" t="s">
        <v>252</v>
      </c>
      <c r="C4" s="238" t="s">
        <v>253</v>
      </c>
      <c r="D4" s="176" t="s">
        <v>254</v>
      </c>
      <c r="E4" s="176" t="s">
        <v>255</v>
      </c>
      <c r="F4" s="176" t="s">
        <v>256</v>
      </c>
      <c r="G4" s="176" t="s">
        <v>257</v>
      </c>
      <c r="H4" s="176" t="s">
        <v>259</v>
      </c>
      <c r="I4" s="176" t="s">
        <v>258</v>
      </c>
      <c r="J4" s="176" t="s">
        <v>161</v>
      </c>
    </row>
    <row r="5" spans="2:10" ht="28.7" customHeight="1">
      <c r="B5" s="238"/>
      <c r="C5" s="239"/>
      <c r="D5" s="176" t="s">
        <v>84</v>
      </c>
      <c r="E5" s="176" t="s">
        <v>85</v>
      </c>
      <c r="F5" s="176" t="s">
        <v>95</v>
      </c>
      <c r="G5" s="176" t="s">
        <v>162</v>
      </c>
      <c r="H5" s="176" t="s">
        <v>260</v>
      </c>
      <c r="I5" s="176" t="s">
        <v>219</v>
      </c>
      <c r="J5" s="176" t="s">
        <v>241</v>
      </c>
    </row>
    <row r="6" spans="2:10" ht="16.7" customHeight="1">
      <c r="B6" s="233" t="s">
        <v>261</v>
      </c>
      <c r="C6" s="178" t="s">
        <v>126</v>
      </c>
      <c r="D6" s="131"/>
      <c r="E6" s="131"/>
      <c r="F6" s="131"/>
      <c r="G6" s="131"/>
      <c r="H6" s="132">
        <f>(D6*E6)-G6</f>
        <v>0</v>
      </c>
      <c r="I6" s="133"/>
      <c r="J6" s="132">
        <f>H6+I6</f>
        <v>0</v>
      </c>
    </row>
    <row r="7" spans="2:10" ht="16.7" customHeight="1">
      <c r="B7" s="233"/>
      <c r="C7" s="178" t="s">
        <v>127</v>
      </c>
      <c r="D7" s="131"/>
      <c r="E7" s="131"/>
      <c r="F7" s="131"/>
      <c r="G7" s="131"/>
      <c r="H7" s="132">
        <f t="shared" ref="H7:H9" si="0">(D7*E7)-G7</f>
        <v>0</v>
      </c>
      <c r="I7" s="133"/>
      <c r="J7" s="132">
        <f t="shared" ref="J7:J14" si="1">H7+I7</f>
        <v>0</v>
      </c>
    </row>
    <row r="8" spans="2:10" ht="16.7" customHeight="1">
      <c r="B8" s="233"/>
      <c r="C8" s="178" t="s">
        <v>128</v>
      </c>
      <c r="D8" s="131"/>
      <c r="E8" s="131"/>
      <c r="F8" s="131"/>
      <c r="G8" s="131"/>
      <c r="H8" s="132">
        <f t="shared" si="0"/>
        <v>0</v>
      </c>
      <c r="I8" s="133"/>
      <c r="J8" s="132">
        <f t="shared" si="1"/>
        <v>0</v>
      </c>
    </row>
    <row r="9" spans="2:10" ht="16.7" customHeight="1">
      <c r="B9" s="233"/>
      <c r="C9" s="178" t="s">
        <v>129</v>
      </c>
      <c r="D9" s="131"/>
      <c r="E9" s="131"/>
      <c r="F9" s="131"/>
      <c r="G9" s="131"/>
      <c r="H9" s="132">
        <f t="shared" si="0"/>
        <v>0</v>
      </c>
      <c r="I9" s="133"/>
      <c r="J9" s="132">
        <f t="shared" si="1"/>
        <v>0</v>
      </c>
    </row>
    <row r="10" spans="2:10" ht="16.7" customHeight="1">
      <c r="B10" s="233"/>
      <c r="C10" s="176" t="s">
        <v>131</v>
      </c>
      <c r="D10" s="176">
        <f>SUM(D6:D9)</f>
        <v>0</v>
      </c>
      <c r="E10" s="176">
        <f t="shared" ref="E10:J10" si="2">SUM(E6:E9)</f>
        <v>0</v>
      </c>
      <c r="F10" s="176">
        <f t="shared" si="2"/>
        <v>0</v>
      </c>
      <c r="G10" s="176">
        <f t="shared" si="2"/>
        <v>0</v>
      </c>
      <c r="H10" s="132">
        <f t="shared" si="2"/>
        <v>0</v>
      </c>
      <c r="I10" s="132">
        <f t="shared" si="2"/>
        <v>0</v>
      </c>
      <c r="J10" s="132">
        <f t="shared" si="2"/>
        <v>0</v>
      </c>
    </row>
    <row r="11" spans="2:10" ht="16.7" customHeight="1">
      <c r="B11" s="233" t="s">
        <v>262</v>
      </c>
      <c r="C11" s="178" t="s">
        <v>126</v>
      </c>
      <c r="D11" s="131"/>
      <c r="E11" s="131"/>
      <c r="F11" s="131"/>
      <c r="G11" s="131"/>
      <c r="H11" s="133"/>
      <c r="I11" s="176"/>
      <c r="J11" s="132">
        <f t="shared" si="1"/>
        <v>0</v>
      </c>
    </row>
    <row r="12" spans="2:10" ht="16.7" customHeight="1">
      <c r="B12" s="233"/>
      <c r="C12" s="178" t="s">
        <v>127</v>
      </c>
      <c r="D12" s="131"/>
      <c r="E12" s="131"/>
      <c r="F12" s="131"/>
      <c r="G12" s="131"/>
      <c r="H12" s="133"/>
      <c r="I12" s="176"/>
      <c r="J12" s="132">
        <f t="shared" si="1"/>
        <v>0</v>
      </c>
    </row>
    <row r="13" spans="2:10" ht="16.7" customHeight="1">
      <c r="B13" s="233"/>
      <c r="C13" s="178" t="s">
        <v>128</v>
      </c>
      <c r="D13" s="131"/>
      <c r="E13" s="131"/>
      <c r="F13" s="131"/>
      <c r="G13" s="131"/>
      <c r="H13" s="133"/>
      <c r="I13" s="176"/>
      <c r="J13" s="132">
        <f t="shared" si="1"/>
        <v>0</v>
      </c>
    </row>
    <row r="14" spans="2:10" ht="16.7" customHeight="1">
      <c r="B14" s="233"/>
      <c r="C14" s="178" t="s">
        <v>129</v>
      </c>
      <c r="D14" s="131"/>
      <c r="E14" s="131"/>
      <c r="F14" s="131"/>
      <c r="G14" s="131"/>
      <c r="H14" s="133"/>
      <c r="I14" s="176"/>
      <c r="J14" s="132">
        <f t="shared" si="1"/>
        <v>0</v>
      </c>
    </row>
    <row r="15" spans="2:10" ht="16.7" customHeight="1">
      <c r="B15" s="233"/>
      <c r="C15" s="176" t="s">
        <v>131</v>
      </c>
      <c r="D15" s="176">
        <f>SUM(D11:D14)</f>
        <v>0</v>
      </c>
      <c r="E15" s="176">
        <f t="shared" ref="E15:J15" si="3">SUM(E11:E14)</f>
        <v>0</v>
      </c>
      <c r="F15" s="176">
        <f t="shared" si="3"/>
        <v>0</v>
      </c>
      <c r="G15" s="176">
        <f t="shared" si="3"/>
        <v>0</v>
      </c>
      <c r="H15" s="132">
        <f t="shared" si="3"/>
        <v>0</v>
      </c>
      <c r="I15" s="176">
        <f t="shared" si="3"/>
        <v>0</v>
      </c>
      <c r="J15" s="132">
        <f t="shared" si="3"/>
        <v>0</v>
      </c>
    </row>
    <row r="16" spans="2:10" ht="16.7" customHeight="1">
      <c r="B16" s="236" t="s">
        <v>263</v>
      </c>
      <c r="C16" s="237"/>
      <c r="D16" s="176">
        <f>D15+D10</f>
        <v>0</v>
      </c>
      <c r="E16" s="176">
        <f t="shared" ref="E16:J16" si="4">E15+E10</f>
        <v>0</v>
      </c>
      <c r="F16" s="176">
        <f t="shared" si="4"/>
        <v>0</v>
      </c>
      <c r="G16" s="176">
        <f t="shared" si="4"/>
        <v>0</v>
      </c>
      <c r="H16" s="132">
        <f t="shared" si="4"/>
        <v>0</v>
      </c>
      <c r="I16" s="176">
        <f t="shared" si="4"/>
        <v>0</v>
      </c>
      <c r="J16" s="132">
        <f t="shared" si="4"/>
        <v>0</v>
      </c>
    </row>
    <row r="17" spans="1:10" ht="6.6" customHeight="1"/>
    <row r="18" spans="1:10" ht="12.95" customHeight="1"/>
    <row r="20" spans="1:10" ht="18">
      <c r="A20" s="249" t="s">
        <v>149</v>
      </c>
      <c r="B20" s="249"/>
      <c r="C20" s="249"/>
      <c r="D20" s="249"/>
      <c r="E20" s="249"/>
      <c r="F20" s="249"/>
      <c r="G20" s="249"/>
      <c r="H20" s="249"/>
      <c r="I20" s="249"/>
      <c r="J20" s="249"/>
    </row>
    <row r="21" spans="1:10" ht="145.5" customHeight="1">
      <c r="A21" s="257" t="s">
        <v>264</v>
      </c>
      <c r="B21" s="257"/>
      <c r="C21" s="257"/>
      <c r="D21" s="257"/>
      <c r="E21" s="257"/>
      <c r="F21" s="257"/>
      <c r="G21" s="257"/>
      <c r="H21" s="257"/>
      <c r="I21" s="257"/>
      <c r="J21" s="257"/>
    </row>
  </sheetData>
  <mergeCells count="9">
    <mergeCell ref="B1:J1"/>
    <mergeCell ref="B2:J2"/>
    <mergeCell ref="A20:J20"/>
    <mergeCell ref="A21:J21"/>
    <mergeCell ref="B16:C16"/>
    <mergeCell ref="C4:C5"/>
    <mergeCell ref="B6:B10"/>
    <mergeCell ref="B11:B15"/>
    <mergeCell ref="B4:B5"/>
  </mergeCells>
  <printOptions horizontalCentered="1"/>
  <pageMargins left="0.7" right="0.7" top="1.2110000000000001" bottom="0.75" header="0.3" footer="0.3"/>
  <pageSetup paperSize="9" scale="80" pageOrder="overThenDown" orientation="landscape"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(2-و)
متطلبات رأس المال لمخاطر السوق
للفترة المالية المنتهية في /  /</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4"/>
  <sheetViews>
    <sheetView showGridLines="0" showZeros="0" rightToLeft="1" view="pageBreakPreview" zoomScaleNormal="70" zoomScaleSheetLayoutView="100" workbookViewId="0">
      <selection activeCell="A24" sqref="A24"/>
    </sheetView>
  </sheetViews>
  <sheetFormatPr defaultColWidth="9.140625" defaultRowHeight="15.75"/>
  <cols>
    <col min="1" max="1" width="32" style="66" customWidth="1"/>
    <col min="2" max="2" width="20.85546875" style="66" customWidth="1"/>
    <col min="3" max="3" width="26.5703125" style="66" customWidth="1"/>
    <col min="4" max="4" width="26.85546875" style="66" customWidth="1"/>
    <col min="5" max="16384" width="9.140625" style="66"/>
  </cols>
  <sheetData>
    <row r="1" spans="1:4" ht="22.5" customHeight="1">
      <c r="A1" s="273" t="s">
        <v>265</v>
      </c>
      <c r="B1" s="60" t="s">
        <v>272</v>
      </c>
      <c r="C1" s="60" t="s">
        <v>273</v>
      </c>
      <c r="D1" s="60" t="s">
        <v>274</v>
      </c>
    </row>
    <row r="2" spans="1:4" ht="30">
      <c r="A2" s="273"/>
      <c r="B2" s="69" t="s">
        <v>311</v>
      </c>
      <c r="C2" s="69" t="s">
        <v>312</v>
      </c>
      <c r="D2" s="160" t="s">
        <v>313</v>
      </c>
    </row>
    <row r="3" spans="1:4">
      <c r="A3" s="274"/>
      <c r="B3" s="60" t="s">
        <v>84</v>
      </c>
      <c r="C3" s="60" t="s">
        <v>85</v>
      </c>
      <c r="D3" s="60" t="s">
        <v>95</v>
      </c>
    </row>
    <row r="4" spans="1:4">
      <c r="A4" s="67" t="s">
        <v>266</v>
      </c>
      <c r="B4" s="68"/>
      <c r="C4" s="68"/>
      <c r="D4" s="68"/>
    </row>
    <row r="5" spans="1:4">
      <c r="A5" s="67" t="s">
        <v>267</v>
      </c>
      <c r="B5" s="68"/>
      <c r="C5" s="68"/>
      <c r="D5" s="68"/>
    </row>
    <row r="6" spans="1:4" ht="30">
      <c r="A6" s="69" t="s">
        <v>336</v>
      </c>
      <c r="B6" s="68"/>
      <c r="C6" s="68"/>
      <c r="D6" s="68"/>
    </row>
    <row r="7" spans="1:4">
      <c r="A7" s="67" t="s">
        <v>268</v>
      </c>
      <c r="B7" s="68"/>
      <c r="C7" s="68"/>
      <c r="D7" s="68"/>
    </row>
    <row r="8" spans="1:4">
      <c r="A8" s="67" t="s">
        <v>269</v>
      </c>
      <c r="B8" s="68"/>
      <c r="C8" s="68"/>
      <c r="D8" s="68"/>
    </row>
    <row r="9" spans="1:4">
      <c r="A9" s="67" t="s">
        <v>270</v>
      </c>
      <c r="B9" s="68"/>
      <c r="C9" s="68"/>
      <c r="D9" s="68"/>
    </row>
    <row r="10" spans="1:4">
      <c r="A10" s="67" t="s">
        <v>271</v>
      </c>
      <c r="B10" s="68"/>
      <c r="C10" s="68"/>
      <c r="D10" s="68"/>
    </row>
    <row r="11" spans="1:4" ht="30">
      <c r="A11" s="69" t="s">
        <v>315</v>
      </c>
      <c r="B11" s="70"/>
      <c r="C11" s="70"/>
      <c r="D11" s="70"/>
    </row>
    <row r="12" spans="1:4">
      <c r="A12" s="134" t="s">
        <v>314</v>
      </c>
      <c r="B12" s="276"/>
      <c r="C12" s="277"/>
      <c r="D12" s="278"/>
    </row>
    <row r="13" spans="1:4">
      <c r="A13" s="134" t="s">
        <v>132</v>
      </c>
      <c r="B13" s="279">
        <v>1.875</v>
      </c>
      <c r="C13" s="280"/>
      <c r="D13" s="281"/>
    </row>
    <row r="14" spans="1:4">
      <c r="A14" s="155" t="s">
        <v>77</v>
      </c>
      <c r="B14" s="282"/>
      <c r="C14" s="283"/>
      <c r="D14" s="284"/>
    </row>
    <row r="15" spans="1:4" ht="9.9499999999999993" customHeight="1"/>
    <row r="16" spans="1:4" ht="18.75">
      <c r="A16" s="285" t="s">
        <v>250</v>
      </c>
      <c r="B16" s="286"/>
      <c r="C16" s="286"/>
      <c r="D16" s="287"/>
    </row>
    <row r="17" spans="1:4" ht="58.7" customHeight="1">
      <c r="A17" s="275" t="s">
        <v>337</v>
      </c>
      <c r="B17" s="275"/>
      <c r="C17" s="275"/>
      <c r="D17" s="275"/>
    </row>
    <row r="18" spans="1:4">
      <c r="A18" s="162" t="s">
        <v>319</v>
      </c>
    </row>
    <row r="19" spans="1:4">
      <c r="A19" s="163" t="s">
        <v>320</v>
      </c>
      <c r="B19" s="163" t="s">
        <v>75</v>
      </c>
    </row>
    <row r="20" spans="1:4">
      <c r="A20" s="164" t="s">
        <v>321</v>
      </c>
      <c r="B20" s="164" t="s">
        <v>326</v>
      </c>
    </row>
    <row r="21" spans="1:4">
      <c r="A21" s="164" t="s">
        <v>322</v>
      </c>
      <c r="B21" s="164" t="s">
        <v>326</v>
      </c>
    </row>
    <row r="22" spans="1:4">
      <c r="A22" s="164" t="s">
        <v>323</v>
      </c>
      <c r="B22" s="164" t="s">
        <v>326</v>
      </c>
    </row>
    <row r="23" spans="1:4">
      <c r="A23" s="164" t="s">
        <v>324</v>
      </c>
      <c r="B23" s="164" t="s">
        <v>326</v>
      </c>
    </row>
    <row r="24" spans="1:4">
      <c r="A24" s="164" t="s">
        <v>325</v>
      </c>
      <c r="B24" s="164" t="s">
        <v>326</v>
      </c>
    </row>
  </sheetData>
  <mergeCells count="6">
    <mergeCell ref="A1:A3"/>
    <mergeCell ref="A17:D17"/>
    <mergeCell ref="B12:D12"/>
    <mergeCell ref="B13:D13"/>
    <mergeCell ref="B14:D14"/>
    <mergeCell ref="A16:D16"/>
  </mergeCells>
  <printOptions horizontalCentered="1"/>
  <pageMargins left="0.7" right="0.7" top="1.2110000000000001" bottom="0.75" header="0.3" footer="0.3"/>
  <pageSetup paperSize="9" scale="84" pageOrder="overThenDown" orientation="landscape" r:id="rId1"/>
  <headerFooter alignWithMargins="0">
    <oddHeader xml:space="preserve">&amp;Lألف دينار كويتي&amp;C&amp;"Arial,Bold"&amp;12مخاطر التشغيل
جدول رقم (3)
متطلبات رأس المال لمخاطر التشغيل
للفترة المالية المنتهية في /  /
صفحة رقم (1) من (1)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32"/>
  <sheetViews>
    <sheetView showGridLines="0" showZeros="0" rightToLeft="1" view="pageBreakPreview" zoomScaleNormal="75" zoomScaleSheetLayoutView="100" workbookViewId="0">
      <selection activeCell="C10" sqref="C10"/>
    </sheetView>
  </sheetViews>
  <sheetFormatPr defaultColWidth="9.140625" defaultRowHeight="12.75"/>
  <cols>
    <col min="1" max="1" width="4.140625" style="197" customWidth="1"/>
    <col min="2" max="2" width="4.5703125" style="197" customWidth="1"/>
    <col min="3" max="3" width="60.28515625" style="197" customWidth="1"/>
    <col min="4" max="4" width="20.85546875" style="197" customWidth="1"/>
    <col min="5" max="5" width="19.42578125" style="197" customWidth="1"/>
    <col min="6" max="16384" width="9.140625" style="197"/>
  </cols>
  <sheetData>
    <row r="2" spans="2:5" ht="12.95" customHeight="1"/>
    <row r="4" spans="2:5" ht="31.7" customHeight="1">
      <c r="B4" s="258" t="s">
        <v>72</v>
      </c>
      <c r="C4" s="258" t="s">
        <v>357</v>
      </c>
      <c r="D4" s="183" t="s">
        <v>275</v>
      </c>
      <c r="E4" s="183" t="s">
        <v>161</v>
      </c>
    </row>
    <row r="5" spans="2:5" ht="13.35" customHeight="1">
      <c r="B5" s="258"/>
      <c r="C5" s="258"/>
      <c r="D5" s="183" t="s">
        <v>84</v>
      </c>
      <c r="E5" s="183" t="s">
        <v>85</v>
      </c>
    </row>
    <row r="6" spans="2:5" ht="22.7" customHeight="1">
      <c r="B6" s="198">
        <v>1</v>
      </c>
      <c r="C6" s="199" t="s">
        <v>358</v>
      </c>
      <c r="D6" s="200"/>
      <c r="E6" s="200"/>
    </row>
    <row r="7" spans="2:5" ht="10.5" customHeight="1"/>
    <row r="8" spans="2:5" ht="33" customHeight="1">
      <c r="B8" s="258" t="s">
        <v>72</v>
      </c>
      <c r="C8" s="258" t="s">
        <v>364</v>
      </c>
      <c r="D8" s="183" t="s">
        <v>276</v>
      </c>
      <c r="E8" s="183" t="s">
        <v>161</v>
      </c>
    </row>
    <row r="9" spans="2:5" ht="13.35" customHeight="1">
      <c r="B9" s="258"/>
      <c r="C9" s="258"/>
      <c r="D9" s="183" t="s">
        <v>95</v>
      </c>
      <c r="E9" s="183" t="s">
        <v>162</v>
      </c>
    </row>
    <row r="10" spans="2:5" ht="30.6" customHeight="1">
      <c r="B10" s="198">
        <v>1</v>
      </c>
      <c r="C10" s="199" t="s">
        <v>363</v>
      </c>
      <c r="D10" s="200"/>
      <c r="E10" s="200"/>
    </row>
    <row r="11" spans="2:5" ht="14.1" customHeight="1"/>
    <row r="12" spans="2:5" ht="33" customHeight="1">
      <c r="B12" s="258" t="s">
        <v>72</v>
      </c>
      <c r="C12" s="258" t="s">
        <v>327</v>
      </c>
      <c r="D12" s="183" t="s">
        <v>276</v>
      </c>
      <c r="E12" s="183" t="s">
        <v>161</v>
      </c>
    </row>
    <row r="13" spans="2:5" ht="13.35" customHeight="1">
      <c r="B13" s="258"/>
      <c r="C13" s="258"/>
      <c r="D13" s="183" t="s">
        <v>214</v>
      </c>
      <c r="E13" s="183" t="s">
        <v>219</v>
      </c>
    </row>
    <row r="14" spans="2:5" ht="30.6" customHeight="1">
      <c r="B14" s="198">
        <v>1</v>
      </c>
      <c r="C14" s="199" t="s">
        <v>350</v>
      </c>
      <c r="D14" s="200"/>
      <c r="E14" s="200"/>
    </row>
    <row r="15" spans="2:5" ht="30.6" customHeight="1">
      <c r="B15" s="198">
        <v>2</v>
      </c>
      <c r="C15" s="199" t="s">
        <v>351</v>
      </c>
      <c r="D15" s="200"/>
      <c r="E15" s="200"/>
    </row>
    <row r="16" spans="2:5" ht="30.6" customHeight="1">
      <c r="B16" s="198">
        <v>3</v>
      </c>
      <c r="C16" s="199" t="s">
        <v>353</v>
      </c>
      <c r="D16" s="200"/>
      <c r="E16" s="200"/>
    </row>
    <row r="17" spans="2:5" ht="30.6" customHeight="1">
      <c r="B17" s="198">
        <v>4</v>
      </c>
      <c r="C17" s="199" t="s">
        <v>328</v>
      </c>
      <c r="D17" s="200"/>
      <c r="E17" s="200"/>
    </row>
    <row r="18" spans="2:5" ht="30.6" customHeight="1">
      <c r="B18" s="198">
        <v>5</v>
      </c>
      <c r="C18" s="199" t="s">
        <v>329</v>
      </c>
      <c r="D18" s="200"/>
      <c r="E18" s="200"/>
    </row>
    <row r="19" spans="2:5" ht="30.6" customHeight="1">
      <c r="B19" s="198">
        <v>6</v>
      </c>
      <c r="C19" s="199" t="s">
        <v>356</v>
      </c>
      <c r="D19" s="200"/>
      <c r="E19" s="200"/>
    </row>
    <row r="20" spans="2:5" ht="45.6" customHeight="1"/>
    <row r="21" spans="2:5" ht="33" customHeight="1">
      <c r="B21" s="258" t="s">
        <v>72</v>
      </c>
      <c r="C21" s="258" t="s">
        <v>360</v>
      </c>
      <c r="D21" s="183" t="s">
        <v>276</v>
      </c>
      <c r="E21" s="183" t="s">
        <v>161</v>
      </c>
    </row>
    <row r="22" spans="2:5" ht="13.35" customHeight="1">
      <c r="B22" s="258"/>
      <c r="C22" s="258"/>
      <c r="D22" s="183" t="s">
        <v>220</v>
      </c>
      <c r="E22" s="183" t="s">
        <v>221</v>
      </c>
    </row>
    <row r="23" spans="2:5" ht="30.6" customHeight="1">
      <c r="B23" s="198">
        <v>1</v>
      </c>
      <c r="C23" s="199" t="s">
        <v>359</v>
      </c>
      <c r="D23" s="200"/>
      <c r="E23" s="200"/>
    </row>
    <row r="24" spans="2:5" ht="38.450000000000003" customHeight="1"/>
    <row r="25" spans="2:5" ht="45" customHeight="1">
      <c r="B25" s="258" t="s">
        <v>72</v>
      </c>
      <c r="C25" s="258" t="s">
        <v>354</v>
      </c>
      <c r="D25" s="183" t="s">
        <v>276</v>
      </c>
      <c r="E25" s="183" t="s">
        <v>161</v>
      </c>
    </row>
    <row r="26" spans="2:5" ht="13.35" customHeight="1">
      <c r="B26" s="258"/>
      <c r="C26" s="258"/>
      <c r="D26" s="183" t="s">
        <v>222</v>
      </c>
      <c r="E26" s="183" t="s">
        <v>230</v>
      </c>
    </row>
    <row r="27" spans="2:5" ht="31.5" customHeight="1">
      <c r="B27" s="198">
        <v>1</v>
      </c>
      <c r="C27" s="199" t="s">
        <v>361</v>
      </c>
      <c r="D27" s="200"/>
      <c r="E27" s="200"/>
    </row>
    <row r="28" spans="2:5" ht="31.5" customHeight="1">
      <c r="B28" s="198">
        <v>2</v>
      </c>
      <c r="C28" s="199" t="s">
        <v>352</v>
      </c>
      <c r="D28" s="200"/>
      <c r="E28" s="200"/>
    </row>
    <row r="29" spans="2:5" ht="13.5" customHeight="1" thickBot="1"/>
    <row r="30" spans="2:5" ht="13.35" customHeight="1">
      <c r="D30" s="290" t="s">
        <v>334</v>
      </c>
      <c r="E30" s="288"/>
    </row>
    <row r="31" spans="2:5" ht="50.45" customHeight="1" thickBot="1">
      <c r="D31" s="291"/>
      <c r="E31" s="289"/>
    </row>
    <row r="32" spans="2:5" ht="13.7" customHeight="1"/>
  </sheetData>
  <mergeCells count="12">
    <mergeCell ref="B4:B5"/>
    <mergeCell ref="C4:C5"/>
    <mergeCell ref="B8:B9"/>
    <mergeCell ref="C8:C9"/>
    <mergeCell ref="D30:D31"/>
    <mergeCell ref="B12:B13"/>
    <mergeCell ref="C12:C13"/>
    <mergeCell ref="E30:E31"/>
    <mergeCell ref="B21:B22"/>
    <mergeCell ref="C21:C22"/>
    <mergeCell ref="B25:B26"/>
    <mergeCell ref="C25:C26"/>
  </mergeCells>
  <printOptions horizontalCentered="1"/>
  <pageMargins left="0.7" right="0.7" top="1.2110000000000001" bottom="0.75" header="0.3" footer="0.3"/>
  <pageSetup paperSize="9" scale="81" pageOrder="overThenDown" orientation="portrait" r:id="rId1"/>
  <headerFooter alignWithMargins="0">
    <oddHeader xml:space="preserve">&amp;Lألف دينار كويتي&amp;C&amp;"Arial,Bold"&amp;12مخاطر الاستثمار
جدول رقم (4)
متطلبات رأس المال لمخاطر الاستثمار
للفترة المالية المنتهية في /  /
صفحة رقم  (1) من (1)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G56"/>
  <sheetViews>
    <sheetView showGridLines="0" showZeros="0" rightToLeft="1" view="pageBreakPreview" zoomScaleNormal="100" zoomScaleSheetLayoutView="100" zoomScalePageLayoutView="80" workbookViewId="0">
      <selection activeCell="D9" sqref="D9"/>
    </sheetView>
  </sheetViews>
  <sheetFormatPr defaultColWidth="9.140625" defaultRowHeight="12.75"/>
  <cols>
    <col min="1" max="1" width="4.7109375" style="61" customWidth="1"/>
    <col min="2" max="2" width="44" style="61" customWidth="1"/>
    <col min="3" max="3" width="9.140625" style="61" customWidth="1"/>
    <col min="4" max="4" width="15.7109375" style="61" customWidth="1"/>
    <col min="5" max="5" width="10.140625" style="61" customWidth="1"/>
    <col min="6" max="6" width="7" style="61" customWidth="1"/>
    <col min="7" max="7" width="9.28515625" style="61" customWidth="1"/>
    <col min="8" max="16384" width="9.140625" style="61"/>
  </cols>
  <sheetData>
    <row r="3" spans="1:7" ht="13.5" thickBot="1"/>
    <row r="4" spans="1:7" ht="15.75" thickBot="1">
      <c r="C4" s="292" t="s">
        <v>67</v>
      </c>
      <c r="D4" s="293"/>
      <c r="E4" s="293"/>
      <c r="F4" s="293"/>
      <c r="G4" s="294"/>
    </row>
    <row r="5" spans="1:7" ht="66.599999999999994" customHeight="1">
      <c r="A5" s="295" t="s">
        <v>72</v>
      </c>
      <c r="B5" s="295" t="s">
        <v>277</v>
      </c>
      <c r="C5" s="73" t="s">
        <v>278</v>
      </c>
      <c r="D5" s="73" t="s">
        <v>279</v>
      </c>
      <c r="E5" s="73" t="s">
        <v>280</v>
      </c>
      <c r="F5" s="73" t="s">
        <v>281</v>
      </c>
      <c r="G5" s="73" t="s">
        <v>79</v>
      </c>
    </row>
    <row r="6" spans="1:7" ht="15">
      <c r="A6" s="241"/>
      <c r="B6" s="241"/>
      <c r="C6" s="72" t="s">
        <v>84</v>
      </c>
      <c r="D6" s="72" t="s">
        <v>85</v>
      </c>
      <c r="E6" s="72" t="s">
        <v>95</v>
      </c>
      <c r="F6" s="72" t="s">
        <v>162</v>
      </c>
      <c r="G6" s="72" t="s">
        <v>214</v>
      </c>
    </row>
    <row r="7" spans="1:7" ht="15">
      <c r="A7" s="63">
        <v>1</v>
      </c>
      <c r="B7" s="97" t="s">
        <v>282</v>
      </c>
      <c r="C7" s="64"/>
      <c r="D7" s="64"/>
      <c r="E7" s="64"/>
      <c r="F7" s="64"/>
      <c r="G7" s="64"/>
    </row>
    <row r="8" spans="1:7" ht="15">
      <c r="A8" s="63"/>
      <c r="B8" s="157" t="s">
        <v>287</v>
      </c>
      <c r="C8" s="64"/>
      <c r="D8" s="64"/>
      <c r="E8" s="64"/>
      <c r="F8" s="64"/>
      <c r="G8" s="64"/>
    </row>
    <row r="9" spans="1:7" ht="25.5">
      <c r="A9" s="63"/>
      <c r="B9" s="156" t="s">
        <v>283</v>
      </c>
      <c r="C9" s="64"/>
      <c r="D9" s="64"/>
      <c r="E9" s="64"/>
      <c r="F9" s="64"/>
      <c r="G9" s="64"/>
    </row>
    <row r="10" spans="1:7" ht="38.25">
      <c r="A10" s="63"/>
      <c r="B10" s="156" t="s">
        <v>284</v>
      </c>
      <c r="C10" s="64"/>
      <c r="D10" s="64"/>
      <c r="E10" s="64"/>
      <c r="F10" s="64"/>
      <c r="G10" s="64"/>
    </row>
    <row r="11" spans="1:7" ht="38.25">
      <c r="A11" s="63"/>
      <c r="B11" s="156" t="s">
        <v>285</v>
      </c>
      <c r="C11" s="64"/>
      <c r="D11" s="64"/>
      <c r="E11" s="64"/>
      <c r="F11" s="64"/>
      <c r="G11" s="64"/>
    </row>
    <row r="12" spans="1:7" ht="38.25">
      <c r="A12" s="63"/>
      <c r="B12" s="156" t="s">
        <v>286</v>
      </c>
      <c r="C12" s="64"/>
      <c r="D12" s="64"/>
      <c r="E12" s="64"/>
      <c r="F12" s="64"/>
      <c r="G12" s="64"/>
    </row>
    <row r="13" spans="1:7" ht="15">
      <c r="A13" s="63">
        <v>2</v>
      </c>
      <c r="B13" s="97" t="s">
        <v>295</v>
      </c>
      <c r="C13" s="64"/>
      <c r="D13" s="64"/>
      <c r="E13" s="64"/>
      <c r="F13" s="64"/>
      <c r="G13" s="64"/>
    </row>
    <row r="14" spans="1:7" ht="15">
      <c r="A14" s="63"/>
      <c r="B14" s="156" t="s">
        <v>290</v>
      </c>
      <c r="C14" s="64"/>
      <c r="D14" s="64"/>
      <c r="E14" s="64"/>
      <c r="F14" s="64"/>
      <c r="G14" s="64"/>
    </row>
    <row r="15" spans="1:7" ht="15">
      <c r="A15" s="63"/>
      <c r="B15" s="156" t="s">
        <v>289</v>
      </c>
      <c r="C15" s="64"/>
      <c r="D15" s="64"/>
      <c r="E15" s="64"/>
      <c r="F15" s="64"/>
      <c r="G15" s="64"/>
    </row>
    <row r="16" spans="1:7" ht="15">
      <c r="A16" s="63"/>
      <c r="B16" s="156" t="s">
        <v>291</v>
      </c>
      <c r="C16" s="64"/>
      <c r="D16" s="64"/>
      <c r="E16" s="64"/>
      <c r="F16" s="64"/>
      <c r="G16" s="64"/>
    </row>
    <row r="17" spans="1:7" ht="15">
      <c r="A17" s="63"/>
      <c r="B17" s="156" t="s">
        <v>292</v>
      </c>
      <c r="C17" s="64"/>
      <c r="D17" s="64"/>
      <c r="E17" s="64"/>
      <c r="F17" s="64"/>
      <c r="G17" s="64"/>
    </row>
    <row r="18" spans="1:7" ht="15">
      <c r="A18" s="63"/>
      <c r="B18" s="156" t="s">
        <v>293</v>
      </c>
      <c r="C18" s="64"/>
      <c r="D18" s="64"/>
      <c r="E18" s="64"/>
      <c r="F18" s="64"/>
      <c r="G18" s="64"/>
    </row>
    <row r="19" spans="1:7" ht="15">
      <c r="A19" s="63"/>
      <c r="B19" s="156" t="s">
        <v>294</v>
      </c>
      <c r="C19" s="64"/>
      <c r="D19" s="64"/>
      <c r="E19" s="64"/>
      <c r="F19" s="64"/>
      <c r="G19" s="64"/>
    </row>
    <row r="20" spans="1:7" ht="15">
      <c r="A20" s="63"/>
      <c r="B20" s="156" t="s">
        <v>288</v>
      </c>
      <c r="C20" s="64"/>
      <c r="D20" s="64"/>
      <c r="E20" s="64"/>
      <c r="F20" s="64"/>
      <c r="G20" s="64"/>
    </row>
    <row r="21" spans="1:7" ht="15">
      <c r="A21" s="63">
        <v>3</v>
      </c>
      <c r="B21" s="158" t="s">
        <v>340</v>
      </c>
      <c r="C21" s="64"/>
      <c r="D21" s="64"/>
      <c r="E21" s="64"/>
      <c r="F21" s="64"/>
      <c r="G21" s="64"/>
    </row>
    <row r="22" spans="1:7" ht="15">
      <c r="A22" s="63"/>
      <c r="B22" s="156" t="s">
        <v>338</v>
      </c>
      <c r="C22" s="64"/>
      <c r="D22" s="64"/>
      <c r="E22" s="64"/>
      <c r="F22" s="64"/>
      <c r="G22" s="64"/>
    </row>
    <row r="23" spans="1:7" ht="15">
      <c r="A23" s="63"/>
      <c r="B23" s="156" t="s">
        <v>339</v>
      </c>
      <c r="C23" s="64"/>
      <c r="D23" s="64"/>
      <c r="E23" s="64"/>
      <c r="F23" s="64"/>
      <c r="G23" s="64"/>
    </row>
    <row r="24" spans="1:7" ht="15">
      <c r="A24" s="63"/>
      <c r="B24" s="158" t="s">
        <v>341</v>
      </c>
      <c r="C24" s="64"/>
      <c r="D24" s="64"/>
      <c r="E24" s="64"/>
      <c r="F24" s="64"/>
      <c r="G24" s="64"/>
    </row>
    <row r="25" spans="1:7" ht="18" customHeight="1">
      <c r="A25" s="63"/>
      <c r="B25" s="156" t="s">
        <v>342</v>
      </c>
      <c r="C25" s="64"/>
      <c r="D25" s="64"/>
      <c r="E25" s="64"/>
      <c r="F25" s="64"/>
      <c r="G25" s="64"/>
    </row>
    <row r="26" spans="1:7" ht="15.95" customHeight="1">
      <c r="A26" s="63"/>
      <c r="B26" s="156" t="s">
        <v>343</v>
      </c>
      <c r="C26" s="64"/>
      <c r="D26" s="64"/>
      <c r="E26" s="64"/>
      <c r="F26" s="64"/>
      <c r="G26" s="64"/>
    </row>
    <row r="27" spans="1:7" ht="15">
      <c r="A27" s="63"/>
      <c r="B27" s="158" t="s">
        <v>344</v>
      </c>
      <c r="C27" s="64"/>
      <c r="D27" s="64"/>
      <c r="E27" s="64"/>
      <c r="F27" s="64"/>
      <c r="G27" s="64"/>
    </row>
    <row r="28" spans="1:7" ht="15">
      <c r="A28" s="63"/>
      <c r="B28" s="156" t="s">
        <v>290</v>
      </c>
      <c r="C28" s="64"/>
      <c r="D28" s="64"/>
      <c r="E28" s="64"/>
      <c r="F28" s="64"/>
      <c r="G28" s="64"/>
    </row>
    <row r="29" spans="1:7" ht="15">
      <c r="A29" s="63"/>
      <c r="B29" s="156" t="s">
        <v>289</v>
      </c>
      <c r="C29" s="64"/>
      <c r="D29" s="64"/>
      <c r="E29" s="64"/>
      <c r="F29" s="64"/>
      <c r="G29" s="64"/>
    </row>
    <row r="30" spans="1:7" ht="15">
      <c r="A30" s="63"/>
      <c r="B30" s="156" t="s">
        <v>291</v>
      </c>
      <c r="C30" s="64"/>
      <c r="D30" s="64"/>
      <c r="E30" s="64"/>
      <c r="F30" s="64"/>
      <c r="G30" s="64"/>
    </row>
    <row r="31" spans="1:7" ht="15">
      <c r="A31" s="63"/>
      <c r="B31" s="156" t="s">
        <v>292</v>
      </c>
      <c r="C31" s="64"/>
      <c r="D31" s="64"/>
      <c r="E31" s="64"/>
      <c r="F31" s="64"/>
      <c r="G31" s="64"/>
    </row>
    <row r="32" spans="1:7" ht="15">
      <c r="A32" s="63"/>
      <c r="B32" s="156" t="s">
        <v>293</v>
      </c>
      <c r="C32" s="64"/>
      <c r="D32" s="64"/>
      <c r="E32" s="64"/>
      <c r="F32" s="64"/>
      <c r="G32" s="64"/>
    </row>
    <row r="33" spans="1:7" ht="15">
      <c r="A33" s="63"/>
      <c r="B33" s="156" t="s">
        <v>294</v>
      </c>
      <c r="C33" s="64"/>
      <c r="D33" s="64"/>
      <c r="E33" s="64"/>
      <c r="F33" s="64"/>
      <c r="G33" s="64"/>
    </row>
    <row r="34" spans="1:7" ht="15">
      <c r="A34" s="63"/>
      <c r="B34" s="156" t="s">
        <v>288</v>
      </c>
      <c r="C34" s="64"/>
      <c r="D34" s="64"/>
      <c r="E34" s="64"/>
      <c r="F34" s="64"/>
      <c r="G34" s="64"/>
    </row>
    <row r="35" spans="1:7" ht="15">
      <c r="A35" s="63">
        <v>4</v>
      </c>
      <c r="B35" s="158" t="s">
        <v>296</v>
      </c>
      <c r="C35" s="64"/>
      <c r="D35" s="64"/>
      <c r="E35" s="64"/>
      <c r="F35" s="64"/>
      <c r="G35" s="64"/>
    </row>
    <row r="36" spans="1:7" ht="15">
      <c r="A36" s="63" t="s">
        <v>316</v>
      </c>
      <c r="B36" s="156" t="s">
        <v>290</v>
      </c>
      <c r="C36" s="64"/>
      <c r="D36" s="64"/>
      <c r="E36" s="64"/>
      <c r="F36" s="64"/>
      <c r="G36" s="64"/>
    </row>
    <row r="37" spans="1:7" ht="15">
      <c r="A37" s="63"/>
      <c r="B37" s="156" t="s">
        <v>289</v>
      </c>
      <c r="C37" s="64"/>
      <c r="D37" s="64"/>
      <c r="E37" s="64"/>
      <c r="F37" s="64"/>
      <c r="G37" s="64"/>
    </row>
    <row r="38" spans="1:7" ht="15">
      <c r="A38" s="63"/>
      <c r="B38" s="156" t="s">
        <v>291</v>
      </c>
      <c r="C38" s="64"/>
      <c r="D38" s="64"/>
      <c r="E38" s="64"/>
      <c r="F38" s="64"/>
      <c r="G38" s="64"/>
    </row>
    <row r="39" spans="1:7" ht="15">
      <c r="A39" s="63"/>
      <c r="B39" s="156" t="s">
        <v>292</v>
      </c>
      <c r="C39" s="64"/>
      <c r="D39" s="64"/>
      <c r="E39" s="64"/>
      <c r="F39" s="64"/>
      <c r="G39" s="64"/>
    </row>
    <row r="40" spans="1:7" ht="15">
      <c r="A40" s="63"/>
      <c r="B40" s="156" t="s">
        <v>293</v>
      </c>
      <c r="C40" s="64"/>
      <c r="D40" s="64"/>
      <c r="E40" s="64"/>
      <c r="F40" s="64"/>
      <c r="G40" s="64"/>
    </row>
    <row r="41" spans="1:7" ht="15">
      <c r="A41" s="63"/>
      <c r="B41" s="156" t="s">
        <v>294</v>
      </c>
      <c r="C41" s="64"/>
      <c r="D41" s="64"/>
      <c r="E41" s="64"/>
      <c r="F41" s="64"/>
      <c r="G41" s="64"/>
    </row>
    <row r="42" spans="1:7" ht="15">
      <c r="A42" s="63"/>
      <c r="B42" s="156" t="s">
        <v>288</v>
      </c>
      <c r="C42" s="64"/>
      <c r="D42" s="64"/>
      <c r="E42" s="64"/>
      <c r="F42" s="64"/>
      <c r="G42" s="64"/>
    </row>
    <row r="43" spans="1:7" ht="15">
      <c r="A43" s="63">
        <v>5</v>
      </c>
      <c r="B43" s="158" t="s">
        <v>297</v>
      </c>
      <c r="C43" s="64"/>
      <c r="D43" s="64"/>
      <c r="E43" s="64"/>
      <c r="F43" s="64"/>
      <c r="G43" s="64"/>
    </row>
    <row r="44" spans="1:7" ht="15">
      <c r="A44" s="63"/>
      <c r="B44" s="156" t="s">
        <v>290</v>
      </c>
      <c r="C44" s="64"/>
      <c r="D44" s="64"/>
      <c r="E44" s="64"/>
      <c r="F44" s="64"/>
      <c r="G44" s="64"/>
    </row>
    <row r="45" spans="1:7" ht="15">
      <c r="A45" s="63"/>
      <c r="B45" s="156" t="s">
        <v>289</v>
      </c>
      <c r="C45" s="64"/>
      <c r="D45" s="64"/>
      <c r="E45" s="64"/>
      <c r="F45" s="64"/>
      <c r="G45" s="64"/>
    </row>
    <row r="46" spans="1:7" ht="15">
      <c r="A46" s="63"/>
      <c r="B46" s="156" t="s">
        <v>291</v>
      </c>
      <c r="C46" s="64"/>
      <c r="D46" s="64"/>
      <c r="E46" s="64"/>
      <c r="F46" s="64"/>
      <c r="G46" s="64"/>
    </row>
    <row r="47" spans="1:7" ht="15">
      <c r="A47" s="63"/>
      <c r="B47" s="156" t="s">
        <v>292</v>
      </c>
      <c r="C47" s="64"/>
      <c r="D47" s="64"/>
      <c r="E47" s="64"/>
      <c r="F47" s="64"/>
      <c r="G47" s="64"/>
    </row>
    <row r="48" spans="1:7" ht="15">
      <c r="A48" s="63"/>
      <c r="B48" s="156" t="s">
        <v>293</v>
      </c>
      <c r="C48" s="64"/>
      <c r="D48" s="64"/>
      <c r="E48" s="64"/>
      <c r="F48" s="64"/>
      <c r="G48" s="64"/>
    </row>
    <row r="49" spans="1:7" ht="15">
      <c r="A49" s="63"/>
      <c r="B49" s="156" t="s">
        <v>294</v>
      </c>
      <c r="C49" s="64"/>
      <c r="D49" s="64"/>
      <c r="E49" s="64"/>
      <c r="F49" s="64"/>
      <c r="G49" s="64"/>
    </row>
    <row r="50" spans="1:7" ht="15">
      <c r="A50" s="63"/>
      <c r="B50" s="156" t="s">
        <v>288</v>
      </c>
      <c r="C50" s="64"/>
      <c r="D50" s="64"/>
      <c r="E50" s="64"/>
      <c r="F50" s="64"/>
      <c r="G50" s="64"/>
    </row>
    <row r="51" spans="1:7" ht="15">
      <c r="A51" s="63">
        <v>6</v>
      </c>
      <c r="B51" s="158" t="s">
        <v>345</v>
      </c>
      <c r="C51" s="64"/>
      <c r="D51" s="64"/>
      <c r="E51" s="64"/>
      <c r="F51" s="64"/>
      <c r="G51" s="64"/>
    </row>
    <row r="52" spans="1:7" ht="15">
      <c r="A52" s="63"/>
      <c r="B52" s="156" t="s">
        <v>346</v>
      </c>
      <c r="C52" s="64"/>
      <c r="D52" s="64"/>
      <c r="E52" s="64"/>
      <c r="F52" s="64"/>
      <c r="G52" s="64"/>
    </row>
    <row r="53" spans="1:7" ht="25.5">
      <c r="A53" s="63"/>
      <c r="B53" s="156" t="s">
        <v>347</v>
      </c>
      <c r="C53" s="64"/>
      <c r="D53" s="64"/>
      <c r="E53" s="64"/>
      <c r="F53" s="64"/>
      <c r="G53" s="64"/>
    </row>
    <row r="54" spans="1:7" ht="30">
      <c r="A54" s="63">
        <v>7</v>
      </c>
      <c r="B54" s="158" t="s">
        <v>298</v>
      </c>
      <c r="C54" s="64"/>
      <c r="D54" s="64"/>
      <c r="E54" s="64"/>
      <c r="F54" s="64"/>
      <c r="G54" s="64"/>
    </row>
    <row r="55" spans="1:7" ht="15">
      <c r="A55" s="63">
        <v>8</v>
      </c>
      <c r="B55" s="158" t="s">
        <v>299</v>
      </c>
      <c r="C55" s="64"/>
      <c r="D55" s="64"/>
      <c r="E55" s="64"/>
      <c r="F55" s="64"/>
      <c r="G55" s="64"/>
    </row>
    <row r="56" spans="1:7" ht="15">
      <c r="A56" s="63">
        <v>9</v>
      </c>
      <c r="B56" s="158" t="s">
        <v>131</v>
      </c>
      <c r="C56" s="64"/>
      <c r="D56" s="64"/>
      <c r="E56" s="64"/>
      <c r="F56" s="64"/>
      <c r="G56" s="64"/>
    </row>
  </sheetData>
  <mergeCells count="3">
    <mergeCell ref="C4:G4"/>
    <mergeCell ref="A5:A6"/>
    <mergeCell ref="B5:B6"/>
  </mergeCells>
  <printOptions horizontalCentered="1"/>
  <pageMargins left="0.7" right="0.7" top="1.2110000000000001" bottom="0.75" header="0.3" footer="0.3"/>
  <pageSetup paperSize="9" scale="80" pageOrder="overThenDown" orientation="portrait" r:id="rId1"/>
  <headerFooter alignWithMargins="0">
    <oddHeader xml:space="preserve">&amp;Lألف دينار كويتي&amp;C&amp;"Arial,Bold"&amp;12مخاطر الائتمان
جدول رقم (5)
متطلبات رأس المال لمخاطر الائتمان
للفترة المالية المنتهية في /  /
صفحة رقم (&amp;P) من (2)
</oddHeader>
  </headerFooter>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D8"/>
  <sheetViews>
    <sheetView showGridLines="0" showZeros="0" rightToLeft="1" view="pageBreakPreview" zoomScaleNormal="75" zoomScaleSheetLayoutView="100" zoomScalePageLayoutView="80" workbookViewId="0">
      <selection activeCell="B3" sqref="B3:C3"/>
    </sheetView>
  </sheetViews>
  <sheetFormatPr defaultColWidth="9.140625" defaultRowHeight="12.75"/>
  <cols>
    <col min="1" max="1" width="4.5703125" style="61" customWidth="1"/>
    <col min="2" max="2" width="65" style="61" customWidth="1"/>
    <col min="3" max="3" width="16.42578125" style="61" customWidth="1"/>
    <col min="4" max="4" width="19.42578125" style="61" customWidth="1"/>
    <col min="5" max="6" width="13.42578125" style="61" customWidth="1"/>
    <col min="7" max="7" width="15.42578125" style="61" customWidth="1"/>
    <col min="8" max="16384" width="9.140625" style="61"/>
  </cols>
  <sheetData>
    <row r="3" spans="1:4" ht="41.45" customHeight="1">
      <c r="A3" s="159" t="s">
        <v>72</v>
      </c>
      <c r="B3" s="227" t="s">
        <v>308</v>
      </c>
      <c r="C3" s="228"/>
      <c r="D3" s="159" t="s">
        <v>161</v>
      </c>
    </row>
    <row r="4" spans="1:4" ht="15">
      <c r="A4" s="63">
        <v>1</v>
      </c>
      <c r="B4" s="296" t="s">
        <v>80</v>
      </c>
      <c r="C4" s="297"/>
      <c r="D4" s="64"/>
    </row>
    <row r="5" spans="1:4" ht="15">
      <c r="A5" s="63">
        <v>2</v>
      </c>
      <c r="B5" s="296" t="s">
        <v>309</v>
      </c>
      <c r="C5" s="297"/>
      <c r="D5" s="64"/>
    </row>
    <row r="6" spans="1:4" ht="13.5" thickBot="1"/>
    <row r="7" spans="1:4" ht="28.35" customHeight="1">
      <c r="C7" s="298" t="s">
        <v>310</v>
      </c>
      <c r="D7" s="300"/>
    </row>
    <row r="8" spans="1:4" ht="13.5" thickBot="1">
      <c r="C8" s="299"/>
      <c r="D8" s="301"/>
    </row>
  </sheetData>
  <mergeCells count="5">
    <mergeCell ref="B3:C3"/>
    <mergeCell ref="B4:C4"/>
    <mergeCell ref="B5:C5"/>
    <mergeCell ref="C7:C8"/>
    <mergeCell ref="D7:D8"/>
  </mergeCells>
  <printOptions horizontalCentered="1"/>
  <pageMargins left="0.7" right="0.7" top="1.2110000000000001" bottom="0.75" header="0.3" footer="0.3"/>
  <pageSetup paperSize="9" scale="84" pageOrder="overThenDown" orientation="landscape" r:id="rId1"/>
  <headerFooter alignWithMargins="0">
    <oddHeader xml:space="preserve">&amp;Lألف دينار كويتي&amp;C&amp;"Arial,Bold"&amp;12مخاطر الائتمان للطرف المقابل 
جدول رقم (6)
متطلبات رأس المال لمخاطر الائتمان للطرف المقابل
للفترة المالية المنتهية في /  /
صفحة رقم (1) من (1)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D10"/>
  <sheetViews>
    <sheetView showGridLines="0" showZeros="0" rightToLeft="1" view="pageBreakPreview" zoomScaleNormal="75" zoomScaleSheetLayoutView="100" zoomScalePageLayoutView="80" workbookViewId="0">
      <selection activeCell="B5" sqref="B5"/>
    </sheetView>
  </sheetViews>
  <sheetFormatPr defaultColWidth="9.140625" defaultRowHeight="12.75"/>
  <cols>
    <col min="1" max="1" width="4.5703125" style="61" customWidth="1"/>
    <col min="2" max="2" width="72" style="61" customWidth="1"/>
    <col min="3" max="3" width="20.85546875" style="61" customWidth="1"/>
    <col min="4" max="4" width="19.42578125" style="61" customWidth="1"/>
    <col min="5" max="16384" width="9.140625" style="61"/>
  </cols>
  <sheetData>
    <row r="3" spans="1:4" ht="50.45" customHeight="1">
      <c r="A3" s="210" t="s">
        <v>72</v>
      </c>
      <c r="B3" s="210" t="s">
        <v>300</v>
      </c>
      <c r="C3" s="71" t="s">
        <v>301</v>
      </c>
      <c r="D3" s="71" t="s">
        <v>161</v>
      </c>
    </row>
    <row r="4" spans="1:4" ht="13.35" customHeight="1">
      <c r="A4" s="210"/>
      <c r="B4" s="210"/>
      <c r="C4" s="71" t="s">
        <v>84</v>
      </c>
      <c r="D4" s="71" t="s">
        <v>85</v>
      </c>
    </row>
    <row r="5" spans="1:4" ht="27.75" customHeight="1">
      <c r="A5" s="63">
        <v>1</v>
      </c>
      <c r="B5" s="144" t="s">
        <v>301</v>
      </c>
      <c r="C5" s="64"/>
      <c r="D5" s="64"/>
    </row>
    <row r="6" spans="1:4" ht="26.45" customHeight="1">
      <c r="A6" s="65"/>
      <c r="B6" s="65"/>
      <c r="C6" s="65"/>
      <c r="D6" s="65"/>
    </row>
    <row r="7" spans="1:4" ht="13.5" thickBot="1"/>
    <row r="8" spans="1:4" ht="15" customHeight="1">
      <c r="C8" s="302" t="s">
        <v>302</v>
      </c>
      <c r="D8" s="300"/>
    </row>
    <row r="9" spans="1:4" ht="13.5" thickBot="1">
      <c r="C9" s="303"/>
      <c r="D9" s="301"/>
    </row>
    <row r="10" spans="1:4" ht="13.7" customHeight="1"/>
  </sheetData>
  <mergeCells count="4">
    <mergeCell ref="D8:D9"/>
    <mergeCell ref="A3:A4"/>
    <mergeCell ref="B3:B4"/>
    <mergeCell ref="C8:C9"/>
  </mergeCells>
  <printOptions horizontalCentered="1"/>
  <pageMargins left="0.5" right="0.5" top="2" bottom="0.75" header="0.17" footer="0.17"/>
  <pageSetup paperSize="9" scale="80" pageOrder="overThenDown" orientation="landscape" r:id="rId1"/>
  <headerFooter scaleWithDoc="0" alignWithMargins="0">
    <oddHeader xml:space="preserve">&amp;Lألف دينار كويتي&amp;C&amp;"Arial,Bold"&amp;12متطلبات رأس المال للأصول المدارة
جدول رقم (7)
متطلبات رأس المال للأصول المدارة
للفترة المالية المنتهية في  /   / 
صفحة رقم (1) من (1)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D13"/>
  <sheetViews>
    <sheetView showGridLines="0" showZeros="0" rightToLeft="1" view="pageBreakPreview" zoomScaleNormal="75" zoomScaleSheetLayoutView="100" zoomScalePageLayoutView="80" workbookViewId="0">
      <selection activeCell="C7" sqref="C7"/>
    </sheetView>
  </sheetViews>
  <sheetFormatPr defaultColWidth="9.140625" defaultRowHeight="12.75"/>
  <cols>
    <col min="1" max="1" width="4.5703125" style="61" customWidth="1"/>
    <col min="2" max="2" width="72" style="61" customWidth="1"/>
    <col min="3" max="3" width="20.85546875" style="61" customWidth="1"/>
    <col min="4" max="4" width="19.42578125" style="61" customWidth="1"/>
    <col min="5" max="16384" width="9.140625" style="61"/>
  </cols>
  <sheetData>
    <row r="3" spans="1:4" ht="50.45" customHeight="1">
      <c r="A3" s="210" t="s">
        <v>72</v>
      </c>
      <c r="B3" s="210" t="s">
        <v>303</v>
      </c>
      <c r="C3" s="72" t="s">
        <v>131</v>
      </c>
      <c r="D3" s="72" t="s">
        <v>161</v>
      </c>
    </row>
    <row r="4" spans="1:4" ht="13.35" customHeight="1">
      <c r="A4" s="210"/>
      <c r="B4" s="210"/>
      <c r="C4" s="72" t="s">
        <v>84</v>
      </c>
      <c r="D4" s="72" t="s">
        <v>85</v>
      </c>
    </row>
    <row r="5" spans="1:4" ht="27.75" customHeight="1">
      <c r="A5" s="63">
        <v>1</v>
      </c>
      <c r="B5" s="161" t="s">
        <v>330</v>
      </c>
      <c r="C5" s="64"/>
      <c r="D5" s="64"/>
    </row>
    <row r="6" spans="1:4" ht="26.45" customHeight="1">
      <c r="A6" s="63">
        <v>2</v>
      </c>
      <c r="B6" s="161" t="s">
        <v>331</v>
      </c>
      <c r="C6" s="64"/>
      <c r="D6" s="64"/>
    </row>
    <row r="7" spans="1:4" ht="27.95" customHeight="1">
      <c r="A7" s="63">
        <v>3</v>
      </c>
      <c r="B7" s="161" t="s">
        <v>332</v>
      </c>
      <c r="C7" s="64"/>
      <c r="D7" s="64"/>
    </row>
    <row r="8" spans="1:4" ht="25.5" customHeight="1">
      <c r="A8" s="63">
        <v>4</v>
      </c>
      <c r="B8" s="161" t="s">
        <v>333</v>
      </c>
      <c r="C8" s="64"/>
      <c r="D8" s="64"/>
    </row>
    <row r="10" spans="1:4" ht="13.5" thickBot="1"/>
    <row r="11" spans="1:4" ht="27.6" customHeight="1">
      <c r="C11" s="302" t="s">
        <v>304</v>
      </c>
      <c r="D11" s="300"/>
    </row>
    <row r="12" spans="1:4" ht="27.6" customHeight="1" thickBot="1">
      <c r="C12" s="303"/>
      <c r="D12" s="301"/>
    </row>
    <row r="13" spans="1:4" ht="13.7" customHeight="1"/>
  </sheetData>
  <mergeCells count="4">
    <mergeCell ref="A3:A4"/>
    <mergeCell ref="B3:B4"/>
    <mergeCell ref="C11:C12"/>
    <mergeCell ref="D11:D12"/>
  </mergeCells>
  <printOptions horizontalCentered="1"/>
  <pageMargins left="0.5" right="0.5" top="2" bottom="0.75" header="0.17" footer="0.17"/>
  <pageSetup paperSize="9" scale="80" pageOrder="overThenDown" orientation="landscape" r:id="rId1"/>
  <headerFooter scaleWithDoc="0" alignWithMargins="0">
    <oddHeader xml:space="preserve">&amp;Lألف دينار كويتي&amp;C&amp;"Arial,Bold"&amp;12متطلبات رأس المال للانكشافات الأخرى
جدول رقم (8)
متطلبات رأس المال للانكشافات الأخرى 
للفترة المالية المنتهية في  /   / 
صفحة رقم (1) من (1)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K13"/>
  <sheetViews>
    <sheetView showGridLines="0" showZeros="0" rightToLeft="1" view="pageBreakPreview" zoomScaleNormal="75" zoomScaleSheetLayoutView="100" zoomScalePageLayoutView="80" workbookViewId="0">
      <selection activeCell="C5" sqref="C5"/>
    </sheetView>
  </sheetViews>
  <sheetFormatPr defaultColWidth="9.140625" defaultRowHeight="12.75"/>
  <cols>
    <col min="1" max="1" width="4.5703125" style="61" customWidth="1"/>
    <col min="2" max="2" width="72" style="61" customWidth="1"/>
    <col min="3" max="3" width="20.85546875" style="61" customWidth="1"/>
    <col min="4" max="4" width="19.42578125" style="61" customWidth="1"/>
    <col min="5" max="16384" width="9.140625" style="61"/>
  </cols>
  <sheetData>
    <row r="3" spans="1:11" ht="15">
      <c r="A3" s="210" t="s">
        <v>72</v>
      </c>
      <c r="B3" s="210" t="s">
        <v>305</v>
      </c>
      <c r="C3" s="72" t="s">
        <v>131</v>
      </c>
      <c r="D3" s="140" t="s">
        <v>137</v>
      </c>
    </row>
    <row r="4" spans="1:11" ht="15">
      <c r="A4" s="210"/>
      <c r="B4" s="210"/>
      <c r="C4" s="72" t="s">
        <v>84</v>
      </c>
      <c r="D4" s="72" t="s">
        <v>85</v>
      </c>
    </row>
    <row r="5" spans="1:11" ht="24" customHeight="1">
      <c r="A5" s="63">
        <v>1</v>
      </c>
      <c r="B5" s="72" t="s">
        <v>131</v>
      </c>
      <c r="C5" s="64"/>
      <c r="D5" s="64"/>
    </row>
    <row r="6" spans="1:11">
      <c r="A6" s="65"/>
      <c r="B6" s="65"/>
      <c r="C6" s="65"/>
      <c r="D6" s="65"/>
    </row>
    <row r="8" spans="1:11" ht="13.5" thickBot="1"/>
    <row r="9" spans="1:11" ht="33.6" customHeight="1">
      <c r="C9" s="306" t="s">
        <v>335</v>
      </c>
      <c r="D9" s="300"/>
    </row>
    <row r="10" spans="1:11" ht="13.5" thickBot="1">
      <c r="C10" s="307"/>
      <c r="D10" s="301"/>
    </row>
    <row r="11" spans="1:11" ht="15">
      <c r="C11" s="142"/>
      <c r="D11" s="143"/>
    </row>
    <row r="12" spans="1:11" ht="18">
      <c r="A12" s="304" t="s">
        <v>149</v>
      </c>
      <c r="B12" s="304"/>
      <c r="C12" s="304"/>
      <c r="D12" s="304"/>
      <c r="E12" s="110"/>
      <c r="F12" s="110"/>
      <c r="G12" s="110"/>
      <c r="H12" s="110"/>
      <c r="I12" s="110"/>
      <c r="J12" s="110"/>
      <c r="K12" s="110"/>
    </row>
    <row r="13" spans="1:11" ht="45.6" customHeight="1">
      <c r="A13" s="305" t="s">
        <v>348</v>
      </c>
      <c r="B13" s="305"/>
      <c r="C13" s="305"/>
      <c r="D13" s="305"/>
    </row>
  </sheetData>
  <mergeCells count="6">
    <mergeCell ref="A12:D12"/>
    <mergeCell ref="A13:D13"/>
    <mergeCell ref="A3:A4"/>
    <mergeCell ref="B3:B4"/>
    <mergeCell ref="C9:C10"/>
    <mergeCell ref="D9:D10"/>
  </mergeCells>
  <printOptions horizontalCentered="1"/>
  <pageMargins left="0.5" right="0.5" top="2" bottom="0.75" header="0.17" footer="0.17"/>
  <pageSetup paperSize="9" scale="80" pageOrder="overThenDown" orientation="landscape" r:id="rId1"/>
  <headerFooter scaleWithDoc="0" alignWithMargins="0">
    <oddHeader xml:space="preserve">&amp;Lألف دينار كويتي
&amp;C&amp;"Arial,Bold"&amp;12
البنية الأساسية للسوق المالي
جدول رقم (9)
متطلبات رأس المال لمؤسسات البنية الأساسية للسوق المالي "استمرارية العمل"
للفترة المالية المنتهية في   /  /
صفحة رقم (1) من (1)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4"/>
  <sheetViews>
    <sheetView showGridLines="0" showZeros="0" rightToLeft="1" tabSelected="1" view="pageBreakPreview" zoomScaleNormal="75" zoomScaleSheetLayoutView="100" workbookViewId="0">
      <selection activeCell="B1" sqref="B1:B2"/>
    </sheetView>
  </sheetViews>
  <sheetFormatPr defaultColWidth="9.140625" defaultRowHeight="12.75"/>
  <cols>
    <col min="1" max="1" width="8.140625" style="61" customWidth="1"/>
    <col min="2" max="2" width="52.85546875" style="61" customWidth="1"/>
    <col min="3" max="3" width="23" style="61" customWidth="1"/>
    <col min="4" max="4" width="19.42578125" style="61" customWidth="1"/>
    <col min="5" max="16384" width="9.140625" style="61"/>
  </cols>
  <sheetData>
    <row r="1" spans="1:4" ht="36.6" customHeight="1">
      <c r="A1" s="210" t="s">
        <v>72</v>
      </c>
      <c r="B1" s="211" t="s">
        <v>73</v>
      </c>
      <c r="C1" s="212" t="s">
        <v>74</v>
      </c>
      <c r="D1" s="212" t="s">
        <v>75</v>
      </c>
    </row>
    <row r="2" spans="1:4" ht="13.35" customHeight="1">
      <c r="A2" s="210"/>
      <c r="B2" s="211"/>
      <c r="C2" s="213"/>
      <c r="D2" s="213"/>
    </row>
    <row r="3" spans="1:4" ht="25.35" customHeight="1">
      <c r="A3" s="63" t="s">
        <v>84</v>
      </c>
      <c r="B3" s="137" t="s">
        <v>317</v>
      </c>
      <c r="C3" s="165">
        <v>1</v>
      </c>
      <c r="D3" s="136"/>
    </row>
    <row r="4" spans="1:4" ht="25.35" customHeight="1">
      <c r="A4" s="63" t="s">
        <v>85</v>
      </c>
      <c r="B4" s="137" t="s">
        <v>318</v>
      </c>
      <c r="C4" s="135"/>
      <c r="D4" s="136"/>
    </row>
    <row r="5" spans="1:4" ht="25.35" customHeight="1">
      <c r="A5" s="141" t="s">
        <v>86</v>
      </c>
      <c r="B5" s="146" t="s">
        <v>76</v>
      </c>
      <c r="C5" s="165">
        <v>2</v>
      </c>
      <c r="D5" s="64"/>
    </row>
    <row r="6" spans="1:4" ht="25.35" customHeight="1">
      <c r="A6" s="141" t="s">
        <v>87</v>
      </c>
      <c r="B6" s="146" t="s">
        <v>77</v>
      </c>
      <c r="C6" s="165">
        <v>3</v>
      </c>
      <c r="D6" s="64"/>
    </row>
    <row r="7" spans="1:4" ht="25.35" customHeight="1">
      <c r="A7" s="141" t="s">
        <v>88</v>
      </c>
      <c r="B7" s="146" t="s">
        <v>78</v>
      </c>
      <c r="C7" s="165">
        <v>4</v>
      </c>
      <c r="D7" s="64"/>
    </row>
    <row r="8" spans="1:4" ht="25.35" customHeight="1">
      <c r="A8" s="141" t="s">
        <v>89</v>
      </c>
      <c r="B8" s="146" t="s">
        <v>79</v>
      </c>
      <c r="C8" s="165">
        <v>5</v>
      </c>
      <c r="D8" s="64"/>
    </row>
    <row r="9" spans="1:4" ht="25.35" customHeight="1">
      <c r="A9" s="141" t="s">
        <v>90</v>
      </c>
      <c r="B9" s="146" t="s">
        <v>80</v>
      </c>
      <c r="C9" s="165">
        <v>6</v>
      </c>
      <c r="D9" s="64"/>
    </row>
    <row r="10" spans="1:4" ht="25.35" customHeight="1">
      <c r="A10" s="141" t="s">
        <v>91</v>
      </c>
      <c r="B10" s="146" t="s">
        <v>81</v>
      </c>
      <c r="C10" s="165">
        <v>7</v>
      </c>
      <c r="D10" s="64"/>
    </row>
    <row r="11" spans="1:4" ht="25.35" customHeight="1">
      <c r="A11" s="141" t="s">
        <v>92</v>
      </c>
      <c r="B11" s="146" t="s">
        <v>82</v>
      </c>
      <c r="C11" s="165">
        <v>8</v>
      </c>
      <c r="D11" s="64"/>
    </row>
    <row r="12" spans="1:4" ht="25.35" customHeight="1">
      <c r="A12" s="141" t="s">
        <v>93</v>
      </c>
      <c r="B12" s="146" t="s">
        <v>335</v>
      </c>
      <c r="C12" s="165">
        <v>9</v>
      </c>
      <c r="D12" s="64"/>
    </row>
    <row r="13" spans="1:4" ht="25.35" customHeight="1">
      <c r="A13" s="63"/>
      <c r="B13" s="147" t="s">
        <v>83</v>
      </c>
      <c r="C13" s="135"/>
      <c r="D13" s="64">
        <f>IFERROR(D3/SUM(D5:D12),0)</f>
        <v>0</v>
      </c>
    </row>
    <row r="14" spans="1:4" s="62" customFormat="1"/>
  </sheetData>
  <mergeCells count="4">
    <mergeCell ref="A1:A2"/>
    <mergeCell ref="B1:B2"/>
    <mergeCell ref="D1:D2"/>
    <mergeCell ref="C1:C2"/>
  </mergeCells>
  <printOptions horizontalCentered="1"/>
  <pageMargins left="0.7" right="0.7" top="1.2110000000000001" bottom="0.75" header="0.3" footer="0.3"/>
  <pageSetup paperSize="9" pageOrder="overThenDown" orientation="landscape" r:id="rId1"/>
  <headerFooter alignWithMargins="0">
    <oddHeader>&amp;C&amp;"Arial,Bold"&amp;18الملخص</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
  <sheetViews>
    <sheetView rightToLeft="1" view="pageBreakPreview" zoomScaleNormal="70" zoomScaleSheetLayoutView="100" workbookViewId="0">
      <selection activeCell="A17" sqref="A17"/>
    </sheetView>
  </sheetViews>
  <sheetFormatPr defaultColWidth="8.85546875" defaultRowHeight="12.75"/>
  <cols>
    <col min="1" max="1" width="62.140625" style="39" customWidth="1"/>
    <col min="2" max="2" width="14.140625" style="26" customWidth="1"/>
    <col min="3" max="3" width="17.42578125" style="26" customWidth="1"/>
    <col min="4" max="4" width="14.5703125" style="26" customWidth="1"/>
    <col min="5" max="16384" width="8.85546875" style="26"/>
  </cols>
  <sheetData>
    <row r="1" spans="1:4" ht="15.75">
      <c r="A1" s="214" t="s">
        <v>94</v>
      </c>
      <c r="B1" s="49" t="s">
        <v>64</v>
      </c>
      <c r="C1" s="49" t="s">
        <v>65</v>
      </c>
      <c r="D1" s="50" t="s">
        <v>66</v>
      </c>
    </row>
    <row r="2" spans="1:4" ht="15.75">
      <c r="A2" s="215"/>
      <c r="B2" s="36" t="s">
        <v>84</v>
      </c>
      <c r="C2" s="36" t="s">
        <v>85</v>
      </c>
      <c r="D2" s="51" t="s">
        <v>95</v>
      </c>
    </row>
    <row r="3" spans="1:4" ht="14.25">
      <c r="A3" s="148" t="s">
        <v>96</v>
      </c>
      <c r="B3" s="43"/>
      <c r="C3" s="44"/>
      <c r="D3" s="52"/>
    </row>
    <row r="4" spans="1:4" ht="14.25">
      <c r="A4" s="149" t="s">
        <v>97</v>
      </c>
      <c r="B4" s="43"/>
      <c r="C4" s="43"/>
      <c r="D4" s="53"/>
    </row>
    <row r="5" spans="1:4" ht="14.25">
      <c r="A5" s="149" t="s">
        <v>98</v>
      </c>
      <c r="B5" s="43"/>
      <c r="C5" s="43"/>
      <c r="D5" s="53"/>
    </row>
    <row r="6" spans="1:4" ht="14.25">
      <c r="A6" s="149" t="s">
        <v>99</v>
      </c>
      <c r="B6" s="43"/>
      <c r="C6" s="44"/>
      <c r="D6" s="52"/>
    </row>
    <row r="7" spans="1:4" ht="14.25">
      <c r="A7" s="149" t="s">
        <v>100</v>
      </c>
      <c r="B7" s="43"/>
      <c r="C7" s="44"/>
      <c r="D7" s="52"/>
    </row>
    <row r="8" spans="1:4" ht="14.25">
      <c r="A8" s="149" t="s">
        <v>101</v>
      </c>
      <c r="B8" s="45"/>
      <c r="C8" s="46"/>
      <c r="D8" s="54"/>
    </row>
    <row r="9" spans="1:4" ht="14.25">
      <c r="A9" s="149" t="s">
        <v>102</v>
      </c>
      <c r="B9" s="45"/>
      <c r="C9" s="46"/>
      <c r="D9" s="54"/>
    </row>
    <row r="10" spans="1:4" ht="14.25">
      <c r="A10" s="149" t="s">
        <v>103</v>
      </c>
      <c r="B10" s="45"/>
      <c r="C10" s="46"/>
      <c r="D10" s="54"/>
    </row>
    <row r="11" spans="1:4" ht="14.25">
      <c r="A11" s="149" t="s">
        <v>104</v>
      </c>
      <c r="B11" s="45"/>
      <c r="C11" s="46"/>
      <c r="D11" s="54"/>
    </row>
    <row r="12" spans="1:4" ht="14.25">
      <c r="A12" s="149" t="s">
        <v>105</v>
      </c>
      <c r="B12" s="45"/>
      <c r="C12" s="46"/>
      <c r="D12" s="54"/>
    </row>
    <row r="13" spans="1:4" ht="14.25">
      <c r="A13" s="149" t="s">
        <v>106</v>
      </c>
      <c r="B13" s="45"/>
      <c r="C13" s="45"/>
      <c r="D13" s="55"/>
    </row>
    <row r="14" spans="1:4" ht="14.25">
      <c r="A14" s="149" t="s">
        <v>107</v>
      </c>
      <c r="B14" s="45"/>
      <c r="C14" s="45"/>
      <c r="D14" s="55"/>
    </row>
    <row r="15" spans="1:4" ht="14.25">
      <c r="A15" s="149" t="s">
        <v>108</v>
      </c>
      <c r="B15" s="45"/>
      <c r="C15" s="45"/>
      <c r="D15" s="55"/>
    </row>
    <row r="16" spans="1:4" ht="14.25">
      <c r="A16" s="149" t="s">
        <v>109</v>
      </c>
      <c r="B16" s="47"/>
      <c r="C16" s="47"/>
      <c r="D16" s="56"/>
    </row>
    <row r="17" spans="1:4" ht="14.25">
      <c r="A17" s="149" t="s">
        <v>110</v>
      </c>
      <c r="B17" s="47"/>
      <c r="C17" s="47"/>
      <c r="D17" s="56"/>
    </row>
    <row r="18" spans="1:4" ht="15">
      <c r="A18" s="60" t="s">
        <v>111</v>
      </c>
      <c r="B18" s="47"/>
      <c r="C18" s="47"/>
      <c r="D18" s="56"/>
    </row>
    <row r="19" spans="1:4" ht="15.75">
      <c r="A19" s="37" t="s">
        <v>112</v>
      </c>
      <c r="B19" s="38" t="s">
        <v>64</v>
      </c>
      <c r="C19" s="38" t="s">
        <v>65</v>
      </c>
      <c r="D19" s="57" t="s">
        <v>66</v>
      </c>
    </row>
    <row r="20" spans="1:4" ht="15.75">
      <c r="A20" s="42"/>
      <c r="B20" s="38" t="s">
        <v>84</v>
      </c>
      <c r="C20" s="38" t="s">
        <v>85</v>
      </c>
      <c r="D20" s="57" t="s">
        <v>95</v>
      </c>
    </row>
    <row r="21" spans="1:4" ht="14.25">
      <c r="A21" s="150" t="s">
        <v>113</v>
      </c>
      <c r="B21" s="45"/>
      <c r="C21" s="46"/>
      <c r="D21" s="54"/>
    </row>
    <row r="22" spans="1:4" ht="14.25">
      <c r="A22" s="151" t="s">
        <v>114</v>
      </c>
      <c r="B22" s="47"/>
      <c r="C22" s="48"/>
      <c r="D22" s="58"/>
    </row>
    <row r="23" spans="1:4" ht="14.25">
      <c r="A23" s="150" t="s">
        <v>115</v>
      </c>
      <c r="B23" s="47"/>
      <c r="C23" s="58"/>
      <c r="D23" s="58"/>
    </row>
    <row r="24" spans="1:4" ht="14.25">
      <c r="A24" s="150" t="s">
        <v>116</v>
      </c>
      <c r="B24" s="47"/>
      <c r="C24" s="58"/>
      <c r="D24" s="58"/>
    </row>
    <row r="25" spans="1:4" ht="14.25">
      <c r="A25" s="150" t="s">
        <v>117</v>
      </c>
      <c r="B25" s="47"/>
      <c r="C25" s="58"/>
      <c r="D25" s="58"/>
    </row>
    <row r="26" spans="1:4" ht="14.25">
      <c r="A26" s="150" t="s">
        <v>118</v>
      </c>
      <c r="B26" s="47"/>
      <c r="C26" s="58"/>
      <c r="D26" s="58"/>
    </row>
    <row r="27" spans="1:4" ht="14.25">
      <c r="A27" s="150" t="s">
        <v>119</v>
      </c>
      <c r="B27" s="47"/>
      <c r="C27" s="48"/>
      <c r="D27" s="58"/>
    </row>
    <row r="28" spans="1:4" ht="14.25">
      <c r="A28" s="150" t="s">
        <v>120</v>
      </c>
      <c r="B28" s="47"/>
      <c r="C28" s="48"/>
      <c r="D28" s="58"/>
    </row>
    <row r="29" spans="1:4" ht="14.25">
      <c r="A29" s="150" t="s">
        <v>121</v>
      </c>
      <c r="B29" s="47"/>
      <c r="C29" s="48"/>
      <c r="D29" s="58"/>
    </row>
    <row r="30" spans="1:4" ht="14.25">
      <c r="A30" s="150" t="s">
        <v>122</v>
      </c>
      <c r="B30" s="47"/>
      <c r="C30" s="48"/>
      <c r="D30" s="58"/>
    </row>
    <row r="31" spans="1:4" ht="14.25">
      <c r="A31" s="150" t="s">
        <v>123</v>
      </c>
      <c r="B31" s="47"/>
      <c r="C31" s="48"/>
      <c r="D31" s="58"/>
    </row>
    <row r="32" spans="1:4" ht="15" thickBot="1">
      <c r="A32" s="150" t="s">
        <v>124</v>
      </c>
      <c r="B32" s="47"/>
      <c r="C32" s="48"/>
      <c r="D32" s="58"/>
    </row>
    <row r="33" spans="1:4" ht="16.5" thickBot="1">
      <c r="A33" s="59" t="s">
        <v>316</v>
      </c>
      <c r="B33" s="41"/>
      <c r="C33" s="138"/>
      <c r="D33" s="138"/>
    </row>
    <row r="37" spans="1:4" ht="18">
      <c r="C37" s="35"/>
      <c r="D37" s="35"/>
    </row>
    <row r="38" spans="1:4" ht="42.6" customHeight="1">
      <c r="C38" s="40"/>
      <c r="D38" s="40"/>
    </row>
    <row r="39" spans="1:4">
      <c r="C39" s="40"/>
      <c r="D39" s="40"/>
    </row>
    <row r="40" spans="1:4" ht="13.35" customHeight="1">
      <c r="C40" s="40"/>
      <c r="D40" s="40"/>
    </row>
    <row r="41" spans="1:4" ht="13.35" customHeight="1">
      <c r="C41" s="40"/>
      <c r="D41" s="40"/>
    </row>
    <row r="42" spans="1:4" ht="58.7" customHeight="1">
      <c r="C42" s="40"/>
      <c r="D42" s="40"/>
    </row>
    <row r="43" spans="1:4" ht="58.7" customHeight="1">
      <c r="C43" s="40"/>
      <c r="D43" s="40"/>
    </row>
  </sheetData>
  <mergeCells count="1">
    <mergeCell ref="A1:A2"/>
  </mergeCells>
  <pageMargins left="0.7" right="0.7" top="1.2110000000000001" bottom="3.9812500000000002" header="0.3" footer="0.3"/>
  <pageSetup scale="84" orientation="portrait" r:id="rId1"/>
  <headerFooter alignWithMargins="0">
    <oddHeader xml:space="preserve">&amp;Lألف دينار كويتي&amp;C&amp;"Arial,Bold"&amp;12رأس المال الرقابي
جدول رقم (1)
احتساب رأس المال الرقابي
للفترة المالية المنتهية في /  /
صفحة رقم (1) من (1)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776A6-74B6-49C4-AC62-F15703954AE0}">
  <dimension ref="A1:BF33"/>
  <sheetViews>
    <sheetView showGridLines="0" showZeros="0" rightToLeft="1" view="pageLayout" zoomScale="70" zoomScaleNormal="75" zoomScaleSheetLayoutView="40" zoomScalePageLayoutView="70" workbookViewId="0">
      <selection activeCell="G4" sqref="G4:G5"/>
    </sheetView>
  </sheetViews>
  <sheetFormatPr defaultColWidth="9.140625" defaultRowHeight="12.75"/>
  <cols>
    <col min="1" max="1" width="14.140625" style="65" customWidth="1"/>
    <col min="2" max="2" width="42.42578125" style="65" customWidth="1"/>
    <col min="3" max="4" width="12.5703125" style="65" customWidth="1"/>
    <col min="5" max="5" width="19.42578125" style="65" customWidth="1"/>
    <col min="6" max="6" width="4.140625" style="65" customWidth="1"/>
    <col min="7" max="7" width="17" style="65" customWidth="1"/>
    <col min="8" max="8" width="19.140625" style="65" customWidth="1"/>
    <col min="9" max="9" width="26" style="65" customWidth="1"/>
    <col min="10" max="12" width="13.5703125" style="65" customWidth="1"/>
    <col min="13" max="13" width="9.140625" style="65"/>
    <col min="14" max="14" width="33.140625" style="65" customWidth="1"/>
    <col min="15" max="16" width="20.140625" style="65" bestFit="1" customWidth="1"/>
    <col min="17" max="17" width="22.140625" style="65" bestFit="1" customWidth="1"/>
    <col min="18" max="18" width="15" style="65" customWidth="1"/>
    <col min="19" max="19" width="19.85546875" style="65" customWidth="1"/>
    <col min="20" max="20" width="22" style="65" customWidth="1"/>
    <col min="21" max="22" width="13.42578125" style="65" customWidth="1"/>
    <col min="23" max="24" width="14.42578125" style="65" customWidth="1"/>
    <col min="25" max="29" width="13.42578125" style="65" customWidth="1"/>
    <col min="30" max="30" width="9.140625" style="65"/>
    <col min="31" max="31" width="3.85546875" style="65" customWidth="1"/>
    <col min="32" max="32" width="27.85546875" style="65" customWidth="1"/>
    <col min="33" max="37" width="20.42578125" style="65" customWidth="1"/>
    <col min="38" max="38" width="5.85546875" style="65" customWidth="1"/>
    <col min="39" max="39" width="9.140625" style="65"/>
    <col min="40" max="40" width="24" style="65" customWidth="1"/>
    <col min="41" max="45" width="16.140625" style="65" customWidth="1"/>
    <col min="46" max="46" width="18.85546875" style="65" customWidth="1"/>
    <col min="47" max="47" width="15.85546875" style="65" customWidth="1"/>
    <col min="48" max="48" width="7.5703125" style="65" customWidth="1"/>
    <col min="49" max="49" width="0.85546875" style="65" customWidth="1"/>
    <col min="50" max="50" width="17.85546875" style="65" customWidth="1"/>
    <col min="51" max="51" width="30.5703125" style="65" bestFit="1" customWidth="1"/>
    <col min="52" max="52" width="15.85546875" style="65" customWidth="1"/>
    <col min="53" max="53" width="19.140625" style="65" customWidth="1"/>
    <col min="54" max="55" width="14.140625" style="65" customWidth="1"/>
    <col min="56" max="56" width="18.85546875" style="65" customWidth="1"/>
    <col min="57" max="58" width="15.85546875" style="65" customWidth="1"/>
    <col min="59" max="16384" width="9.140625" style="65"/>
  </cols>
  <sheetData>
    <row r="1" spans="1:58" ht="36.6" customHeight="1">
      <c r="A1" s="216" t="s">
        <v>125</v>
      </c>
      <c r="B1" s="216"/>
      <c r="C1" s="216"/>
      <c r="D1" s="216"/>
      <c r="E1" s="216"/>
      <c r="G1" s="217" t="s">
        <v>126</v>
      </c>
      <c r="H1" s="217"/>
      <c r="I1" s="217"/>
      <c r="J1" s="217"/>
      <c r="K1" s="217"/>
      <c r="L1" s="217"/>
      <c r="N1" s="218" t="s">
        <v>134</v>
      </c>
      <c r="O1" s="218"/>
      <c r="P1" s="218"/>
      <c r="Q1" s="218"/>
      <c r="R1" s="218"/>
      <c r="S1" s="218"/>
      <c r="T1" s="113"/>
      <c r="U1" s="217" t="s">
        <v>182</v>
      </c>
      <c r="V1" s="217"/>
      <c r="W1" s="217"/>
      <c r="X1" s="217"/>
      <c r="Y1" s="217"/>
      <c r="Z1" s="217"/>
      <c r="AA1" s="217"/>
      <c r="AB1" s="217"/>
      <c r="AF1" s="217" t="s">
        <v>128</v>
      </c>
      <c r="AG1" s="217"/>
      <c r="AH1" s="217"/>
      <c r="AI1" s="217"/>
      <c r="AJ1" s="217"/>
      <c r="AK1" s="217"/>
      <c r="AN1" s="217" t="s">
        <v>129</v>
      </c>
      <c r="AO1" s="217"/>
      <c r="AP1" s="217"/>
      <c r="AQ1" s="217"/>
      <c r="AR1" s="217"/>
      <c r="AS1" s="217"/>
      <c r="AT1" s="217"/>
      <c r="AU1" s="217"/>
      <c r="AX1" s="217" t="s">
        <v>130</v>
      </c>
      <c r="AY1" s="217"/>
      <c r="AZ1" s="217"/>
      <c r="BA1" s="217"/>
      <c r="BB1" s="217"/>
      <c r="BC1" s="217"/>
      <c r="BD1" s="217"/>
      <c r="BE1" s="217"/>
      <c r="BF1" s="217"/>
    </row>
    <row r="2" spans="1:58" ht="27.75" customHeight="1">
      <c r="A2" s="216"/>
      <c r="B2" s="216"/>
      <c r="C2" s="216"/>
      <c r="D2" s="216"/>
      <c r="E2" s="216"/>
      <c r="G2" s="219" t="s">
        <v>133</v>
      </c>
      <c r="H2" s="219"/>
      <c r="I2" s="219"/>
      <c r="J2" s="219"/>
      <c r="K2" s="219"/>
      <c r="L2" s="219"/>
      <c r="N2" s="153" t="s">
        <v>152</v>
      </c>
      <c r="O2" s="168"/>
      <c r="P2" s="168"/>
      <c r="Q2" s="168"/>
      <c r="R2" s="168"/>
      <c r="S2" s="168"/>
      <c r="T2" s="219"/>
      <c r="U2" s="219"/>
      <c r="V2" s="219"/>
      <c r="W2" s="219"/>
      <c r="AF2" s="219"/>
      <c r="AG2" s="219"/>
      <c r="AH2" s="219"/>
      <c r="AN2" s="219"/>
      <c r="AO2" s="219"/>
      <c r="AP2" s="219"/>
      <c r="AX2" s="219" t="s">
        <v>251</v>
      </c>
      <c r="AY2" s="219"/>
      <c r="AZ2" s="219"/>
      <c r="BA2" s="219"/>
      <c r="BB2" s="219"/>
      <c r="BC2" s="219"/>
      <c r="BD2" s="219"/>
      <c r="BE2" s="219"/>
      <c r="BF2" s="219"/>
    </row>
    <row r="3" spans="1:58" ht="27.75" customHeight="1">
      <c r="G3" s="90"/>
      <c r="H3" s="90"/>
      <c r="L3" s="91"/>
      <c r="N3" s="220" t="s">
        <v>153</v>
      </c>
      <c r="O3" s="220"/>
      <c r="P3" s="220"/>
      <c r="Q3" s="220"/>
      <c r="R3" s="220"/>
      <c r="S3" s="220"/>
      <c r="T3" s="91"/>
      <c r="U3" s="91"/>
      <c r="V3" s="91"/>
      <c r="W3" s="105"/>
      <c r="AF3" s="91"/>
      <c r="AG3" s="91"/>
      <c r="AH3" s="105"/>
      <c r="AN3" s="91"/>
      <c r="AO3" s="91"/>
      <c r="AP3" s="105"/>
      <c r="AX3" s="91"/>
      <c r="AY3" s="91"/>
      <c r="AZ3" s="105"/>
    </row>
    <row r="4" spans="1:58" ht="68.099999999999994" customHeight="1">
      <c r="A4" s="210" t="s">
        <v>72</v>
      </c>
      <c r="B4" s="210" t="s">
        <v>76</v>
      </c>
      <c r="C4" s="166" t="s">
        <v>133</v>
      </c>
      <c r="D4" s="166" t="s">
        <v>134</v>
      </c>
      <c r="E4" s="166" t="s">
        <v>135</v>
      </c>
      <c r="G4" s="210" t="s">
        <v>142</v>
      </c>
      <c r="H4" s="210" t="s">
        <v>141</v>
      </c>
      <c r="I4" s="210" t="s">
        <v>140</v>
      </c>
      <c r="J4" s="166" t="s">
        <v>139</v>
      </c>
      <c r="K4" s="166" t="s">
        <v>136</v>
      </c>
      <c r="L4" s="166" t="s">
        <v>137</v>
      </c>
      <c r="N4" s="221" t="s">
        <v>154</v>
      </c>
      <c r="O4" s="224" t="s">
        <v>155</v>
      </c>
      <c r="P4" s="224" t="s">
        <v>156</v>
      </c>
      <c r="Q4" s="224" t="s">
        <v>158</v>
      </c>
      <c r="R4" s="224" t="s">
        <v>160</v>
      </c>
      <c r="S4" s="224" t="s">
        <v>161</v>
      </c>
      <c r="T4" s="242" t="s">
        <v>183</v>
      </c>
      <c r="U4" s="175" t="s">
        <v>194</v>
      </c>
      <c r="V4" s="175" t="s">
        <v>193</v>
      </c>
      <c r="W4" s="175" t="s">
        <v>191</v>
      </c>
      <c r="X4" s="175" t="s">
        <v>192</v>
      </c>
      <c r="Y4" s="175" t="s">
        <v>157</v>
      </c>
      <c r="Z4" s="175" t="s">
        <v>195</v>
      </c>
      <c r="AA4" s="175" t="s">
        <v>197</v>
      </c>
      <c r="AB4" s="175" t="s">
        <v>198</v>
      </c>
      <c r="AC4" s="175" t="s">
        <v>71</v>
      </c>
      <c r="AF4" s="243" t="s">
        <v>204</v>
      </c>
      <c r="AG4" s="166" t="s">
        <v>213</v>
      </c>
      <c r="AH4" s="166" t="s">
        <v>215</v>
      </c>
      <c r="AI4" s="166" t="s">
        <v>216</v>
      </c>
      <c r="AJ4" s="166" t="s">
        <v>217</v>
      </c>
      <c r="AK4" s="166" t="s">
        <v>218</v>
      </c>
      <c r="AN4" s="244" t="s">
        <v>232</v>
      </c>
      <c r="AO4" s="167" t="s">
        <v>155</v>
      </c>
      <c r="AP4" s="167" t="s">
        <v>156</v>
      </c>
      <c r="AQ4" s="167" t="s">
        <v>158</v>
      </c>
      <c r="AR4" s="167" t="s">
        <v>195</v>
      </c>
      <c r="AS4" s="167" t="s">
        <v>233</v>
      </c>
      <c r="AT4" s="167" t="s">
        <v>234</v>
      </c>
      <c r="AU4" s="167" t="s">
        <v>235</v>
      </c>
      <c r="AV4" s="128"/>
      <c r="AX4" s="238" t="s">
        <v>252</v>
      </c>
      <c r="AY4" s="238" t="s">
        <v>253</v>
      </c>
      <c r="AZ4" s="176" t="s">
        <v>254</v>
      </c>
      <c r="BA4" s="176" t="s">
        <v>255</v>
      </c>
      <c r="BB4" s="176" t="s">
        <v>256</v>
      </c>
      <c r="BC4" s="176" t="s">
        <v>257</v>
      </c>
      <c r="BD4" s="176" t="s">
        <v>259</v>
      </c>
      <c r="BE4" s="176" t="s">
        <v>258</v>
      </c>
      <c r="BF4" s="176" t="s">
        <v>161</v>
      </c>
    </row>
    <row r="5" spans="1:58" ht="28.7" customHeight="1">
      <c r="A5" s="210"/>
      <c r="B5" s="210"/>
      <c r="C5" s="166" t="s">
        <v>84</v>
      </c>
      <c r="D5" s="166" t="s">
        <v>85</v>
      </c>
      <c r="E5" s="166" t="s">
        <v>95</v>
      </c>
      <c r="G5" s="210"/>
      <c r="H5" s="210"/>
      <c r="I5" s="210"/>
      <c r="J5" s="166" t="s">
        <v>84</v>
      </c>
      <c r="K5" s="166" t="s">
        <v>85</v>
      </c>
      <c r="L5" s="166" t="s">
        <v>138</v>
      </c>
      <c r="N5" s="222"/>
      <c r="O5" s="224"/>
      <c r="P5" s="224"/>
      <c r="Q5" s="224"/>
      <c r="R5" s="224"/>
      <c r="S5" s="224"/>
      <c r="T5" s="242"/>
      <c r="U5" s="106" t="s">
        <v>84</v>
      </c>
      <c r="V5" s="106" t="s">
        <v>85</v>
      </c>
      <c r="W5" s="106" t="s">
        <v>95</v>
      </c>
      <c r="X5" s="175" t="s">
        <v>162</v>
      </c>
      <c r="Y5" s="175" t="s">
        <v>196</v>
      </c>
      <c r="Z5" s="175" t="s">
        <v>199</v>
      </c>
      <c r="AA5" s="175" t="s">
        <v>200</v>
      </c>
      <c r="AB5" s="175" t="s">
        <v>201</v>
      </c>
      <c r="AC5" s="175" t="s">
        <v>202</v>
      </c>
      <c r="AF5" s="243"/>
      <c r="AG5" s="172" t="s">
        <v>84</v>
      </c>
      <c r="AH5" s="172" t="s">
        <v>85</v>
      </c>
      <c r="AI5" s="172" t="s">
        <v>95</v>
      </c>
      <c r="AJ5" s="172" t="s">
        <v>162</v>
      </c>
      <c r="AK5" s="172" t="s">
        <v>214</v>
      </c>
      <c r="AN5" s="244"/>
      <c r="AO5" s="177" t="s">
        <v>236</v>
      </c>
      <c r="AP5" s="177" t="s">
        <v>85</v>
      </c>
      <c r="AQ5" s="177" t="s">
        <v>237</v>
      </c>
      <c r="AR5" s="177" t="s">
        <v>238</v>
      </c>
      <c r="AS5" s="177" t="s">
        <v>239</v>
      </c>
      <c r="AT5" s="177" t="s">
        <v>240</v>
      </c>
      <c r="AU5" s="177" t="s">
        <v>241</v>
      </c>
      <c r="AV5" s="129"/>
      <c r="AX5" s="238"/>
      <c r="AY5" s="239"/>
      <c r="AZ5" s="176" t="s">
        <v>84</v>
      </c>
      <c r="BA5" s="176" t="s">
        <v>85</v>
      </c>
      <c r="BB5" s="176" t="s">
        <v>95</v>
      </c>
      <c r="BC5" s="176" t="s">
        <v>162</v>
      </c>
      <c r="BD5" s="176" t="s">
        <v>260</v>
      </c>
      <c r="BE5" s="176" t="s">
        <v>219</v>
      </c>
      <c r="BF5" s="176" t="s">
        <v>241</v>
      </c>
    </row>
    <row r="6" spans="1:58" ht="16.7" customHeight="1">
      <c r="A6" s="63">
        <v>1</v>
      </c>
      <c r="B6" s="145" t="s">
        <v>126</v>
      </c>
      <c r="C6" s="64">
        <f>L15</f>
        <v>0</v>
      </c>
      <c r="D6" s="64"/>
      <c r="E6" s="64">
        <f>D6+C6</f>
        <v>0</v>
      </c>
      <c r="G6" s="210" t="s">
        <v>143</v>
      </c>
      <c r="H6" s="166">
        <v>1</v>
      </c>
      <c r="I6" s="166" t="s">
        <v>68</v>
      </c>
      <c r="J6" s="92">
        <v>0</v>
      </c>
      <c r="K6" s="93"/>
      <c r="L6" s="94">
        <f>J6*K6</f>
        <v>0</v>
      </c>
      <c r="N6" s="223"/>
      <c r="O6" s="167" t="s">
        <v>84</v>
      </c>
      <c r="P6" s="167" t="s">
        <v>85</v>
      </c>
      <c r="Q6" s="167" t="s">
        <v>159</v>
      </c>
      <c r="R6" s="167" t="s">
        <v>162</v>
      </c>
      <c r="S6" s="167" t="s">
        <v>163</v>
      </c>
      <c r="T6" s="107" t="s">
        <v>184</v>
      </c>
      <c r="U6" s="108"/>
      <c r="V6" s="108"/>
      <c r="W6" s="108">
        <v>0</v>
      </c>
      <c r="X6" s="108">
        <v>0</v>
      </c>
      <c r="Y6" s="109">
        <f t="shared" ref="Y6:Y8" si="0">U6 +ABS(V6) +W6 + ABS(X6)</f>
        <v>0</v>
      </c>
      <c r="Z6" s="109">
        <f>SUM(U6:X6)</f>
        <v>0</v>
      </c>
      <c r="AA6" s="109">
        <f>ROUND(PRODUCT(Y6,8%),3)</f>
        <v>0</v>
      </c>
      <c r="AB6" s="109">
        <f>ROUND(PRODUCT(Z6,8%),3)</f>
        <v>0</v>
      </c>
      <c r="AC6" s="109">
        <f>SUM(AA6:AB6)</f>
        <v>0</v>
      </c>
      <c r="AF6" s="174" t="s">
        <v>205</v>
      </c>
      <c r="AG6" s="116"/>
      <c r="AH6" s="116"/>
      <c r="AI6" s="116"/>
      <c r="AJ6" s="116"/>
      <c r="AK6" s="117">
        <f>SUM(AG6:AJ6)</f>
        <v>0</v>
      </c>
      <c r="AN6" s="121" t="s">
        <v>242</v>
      </c>
      <c r="AO6" s="122"/>
      <c r="AP6" s="122"/>
      <c r="AQ6" s="123">
        <f t="shared" ref="AQ6:AQ8" si="1">AO6 +ABS(AP6)</f>
        <v>0</v>
      </c>
      <c r="AR6" s="123">
        <f t="shared" ref="AR6:AR8" si="2">SUM(AO6:AP6)</f>
        <v>0</v>
      </c>
      <c r="AS6" s="123">
        <f t="shared" ref="AS6:AS8" si="3">AR6*15%</f>
        <v>0</v>
      </c>
      <c r="AT6" s="123">
        <f t="shared" ref="AT6:AT8" si="4">AQ6*3%</f>
        <v>0</v>
      </c>
      <c r="AU6" s="123">
        <f t="shared" ref="AU6:AU8" si="5">AS6+AT6</f>
        <v>0</v>
      </c>
      <c r="AV6" s="130"/>
      <c r="AX6" s="233" t="s">
        <v>261</v>
      </c>
      <c r="AY6" s="178" t="s">
        <v>126</v>
      </c>
      <c r="AZ6" s="131"/>
      <c r="BA6" s="131"/>
      <c r="BB6" s="131"/>
      <c r="BC6" s="131"/>
      <c r="BD6" s="132">
        <f>(AZ6*BA6)-BC6</f>
        <v>0</v>
      </c>
      <c r="BE6" s="133"/>
      <c r="BF6" s="132">
        <f>BD6+BE6</f>
        <v>0</v>
      </c>
    </row>
    <row r="7" spans="1:58" ht="16.7" customHeight="1">
      <c r="A7" s="63">
        <v>2</v>
      </c>
      <c r="B7" s="145" t="s">
        <v>127</v>
      </c>
      <c r="C7" s="64"/>
      <c r="D7" s="64"/>
      <c r="E7" s="64">
        <f>D7+C7</f>
        <v>0</v>
      </c>
      <c r="G7" s="240"/>
      <c r="H7" s="210" t="s">
        <v>69</v>
      </c>
      <c r="I7" s="170" t="s">
        <v>145</v>
      </c>
      <c r="J7" s="92">
        <v>2.5000000000000001E-3</v>
      </c>
      <c r="K7" s="95">
        <v>0</v>
      </c>
      <c r="L7" s="94">
        <f t="shared" ref="L7:L14" si="6">J7*K7</f>
        <v>0</v>
      </c>
      <c r="N7" s="154" t="s">
        <v>166</v>
      </c>
      <c r="O7" s="74">
        <v>0</v>
      </c>
      <c r="P7" s="74">
        <v>0</v>
      </c>
      <c r="Q7" s="75">
        <f>O7 +ABS(P7)</f>
        <v>0</v>
      </c>
      <c r="R7" s="76">
        <v>0</v>
      </c>
      <c r="S7" s="77">
        <f>PRODUCT(Q7:R7)</f>
        <v>0</v>
      </c>
      <c r="T7" s="107" t="s">
        <v>185</v>
      </c>
      <c r="U7" s="108">
        <v>0</v>
      </c>
      <c r="V7" s="108">
        <v>0</v>
      </c>
      <c r="W7" s="108">
        <v>0</v>
      </c>
      <c r="X7" s="108">
        <v>0</v>
      </c>
      <c r="Y7" s="109">
        <f t="shared" si="0"/>
        <v>0</v>
      </c>
      <c r="Z7" s="109">
        <f t="shared" ref="Z7:Z12" si="7">SUM(U7:X7)</f>
        <v>0</v>
      </c>
      <c r="AA7" s="109">
        <f t="shared" ref="AA7:AB12" si="8">ROUND(PRODUCT(Y7,8%),3)</f>
        <v>0</v>
      </c>
      <c r="AB7" s="109">
        <f t="shared" si="8"/>
        <v>0</v>
      </c>
      <c r="AC7" s="109">
        <f t="shared" ref="AC7:AC12" si="9">SUM(AA7:AB7)</f>
        <v>0</v>
      </c>
      <c r="AF7" s="174" t="s">
        <v>206</v>
      </c>
      <c r="AG7" s="116"/>
      <c r="AH7" s="116"/>
      <c r="AI7" s="116"/>
      <c r="AJ7" s="116"/>
      <c r="AK7" s="117">
        <f t="shared" ref="AK7:AK13" si="10">SUM(AG7:AJ7)</f>
        <v>0</v>
      </c>
      <c r="AN7" s="121" t="s">
        <v>243</v>
      </c>
      <c r="AO7" s="122"/>
      <c r="AP7" s="122"/>
      <c r="AQ7" s="123">
        <f t="shared" si="1"/>
        <v>0</v>
      </c>
      <c r="AR7" s="123">
        <f t="shared" si="2"/>
        <v>0</v>
      </c>
      <c r="AS7" s="123">
        <f t="shared" si="3"/>
        <v>0</v>
      </c>
      <c r="AT7" s="123">
        <f t="shared" si="4"/>
        <v>0</v>
      </c>
      <c r="AU7" s="123">
        <f t="shared" si="5"/>
        <v>0</v>
      </c>
      <c r="AV7" s="130"/>
      <c r="AX7" s="233"/>
      <c r="AY7" s="178" t="s">
        <v>127</v>
      </c>
      <c r="AZ7" s="131"/>
      <c r="BA7" s="131"/>
      <c r="BB7" s="131"/>
      <c r="BC7" s="131"/>
      <c r="BD7" s="132">
        <f t="shared" ref="BD7:BD9" si="11">(AZ7*BA7)-BC7</f>
        <v>0</v>
      </c>
      <c r="BE7" s="133"/>
      <c r="BF7" s="132">
        <f t="shared" ref="BF7:BF14" si="12">BD7+BE7</f>
        <v>0</v>
      </c>
    </row>
    <row r="8" spans="1:58" ht="16.7" customHeight="1">
      <c r="A8" s="63">
        <v>3</v>
      </c>
      <c r="B8" s="145" t="s">
        <v>128</v>
      </c>
      <c r="C8" s="64"/>
      <c r="D8" s="64"/>
      <c r="E8" s="64">
        <f>D8+C8</f>
        <v>0</v>
      </c>
      <c r="G8" s="240"/>
      <c r="H8" s="210"/>
      <c r="I8" s="170" t="s">
        <v>146</v>
      </c>
      <c r="J8" s="92">
        <v>0.01</v>
      </c>
      <c r="K8" s="95"/>
      <c r="L8" s="94">
        <f t="shared" si="6"/>
        <v>0</v>
      </c>
      <c r="N8" s="154" t="s">
        <v>164</v>
      </c>
      <c r="O8" s="74"/>
      <c r="P8" s="74">
        <v>0</v>
      </c>
      <c r="Q8" s="75">
        <f t="shared" ref="Q8:Q10" si="13">O8 +ABS(P8)</f>
        <v>0</v>
      </c>
      <c r="R8" s="78">
        <v>2E-3</v>
      </c>
      <c r="S8" s="77">
        <f t="shared" ref="S8:S10" si="14">PRODUCT(Q8:R8)</f>
        <v>0</v>
      </c>
      <c r="T8" s="107" t="s">
        <v>186</v>
      </c>
      <c r="U8" s="108">
        <v>0</v>
      </c>
      <c r="V8" s="108">
        <v>0</v>
      </c>
      <c r="W8" s="108">
        <v>0</v>
      </c>
      <c r="X8" s="108">
        <v>0</v>
      </c>
      <c r="Y8" s="109">
        <f t="shared" si="0"/>
        <v>0</v>
      </c>
      <c r="Z8" s="109">
        <f t="shared" si="7"/>
        <v>0</v>
      </c>
      <c r="AA8" s="109">
        <f t="shared" si="8"/>
        <v>0</v>
      </c>
      <c r="AB8" s="109">
        <f t="shared" si="8"/>
        <v>0</v>
      </c>
      <c r="AC8" s="109">
        <f t="shared" si="9"/>
        <v>0</v>
      </c>
      <c r="AF8" s="174" t="s">
        <v>207</v>
      </c>
      <c r="AG8" s="116"/>
      <c r="AH8" s="116"/>
      <c r="AI8" s="116"/>
      <c r="AJ8" s="116"/>
      <c r="AK8" s="117">
        <f t="shared" si="10"/>
        <v>0</v>
      </c>
      <c r="AN8" s="121" t="s">
        <v>244</v>
      </c>
      <c r="AO8" s="122"/>
      <c r="AP8" s="122"/>
      <c r="AQ8" s="123">
        <f t="shared" si="1"/>
        <v>0</v>
      </c>
      <c r="AR8" s="123">
        <f t="shared" si="2"/>
        <v>0</v>
      </c>
      <c r="AS8" s="123">
        <f t="shared" si="3"/>
        <v>0</v>
      </c>
      <c r="AT8" s="123">
        <f t="shared" si="4"/>
        <v>0</v>
      </c>
      <c r="AU8" s="123">
        <f t="shared" si="5"/>
        <v>0</v>
      </c>
      <c r="AV8" s="130"/>
      <c r="AX8" s="233"/>
      <c r="AY8" s="178" t="s">
        <v>128</v>
      </c>
      <c r="AZ8" s="131"/>
      <c r="BA8" s="131"/>
      <c r="BB8" s="131"/>
      <c r="BC8" s="131"/>
      <c r="BD8" s="132">
        <f t="shared" si="11"/>
        <v>0</v>
      </c>
      <c r="BE8" s="133"/>
      <c r="BF8" s="132">
        <f t="shared" si="12"/>
        <v>0</v>
      </c>
    </row>
    <row r="9" spans="1:58" ht="16.7" customHeight="1">
      <c r="A9" s="63">
        <v>4</v>
      </c>
      <c r="B9" s="145" t="s">
        <v>129</v>
      </c>
      <c r="C9" s="89"/>
      <c r="D9" s="89"/>
      <c r="E9" s="64">
        <f>D9+C9</f>
        <v>0</v>
      </c>
      <c r="F9" s="171"/>
      <c r="G9" s="240"/>
      <c r="H9" s="210"/>
      <c r="I9" s="170" t="s">
        <v>147</v>
      </c>
      <c r="J9" s="92">
        <v>1.6E-2</v>
      </c>
      <c r="K9" s="95"/>
      <c r="L9" s="94">
        <f t="shared" si="6"/>
        <v>0</v>
      </c>
      <c r="N9" s="154" t="s">
        <v>167</v>
      </c>
      <c r="O9" s="74">
        <v>0</v>
      </c>
      <c r="P9" s="74">
        <v>0</v>
      </c>
      <c r="Q9" s="75">
        <f t="shared" si="13"/>
        <v>0</v>
      </c>
      <c r="R9" s="78">
        <v>4.0000000000000001E-3</v>
      </c>
      <c r="S9" s="77">
        <f t="shared" si="14"/>
        <v>0</v>
      </c>
      <c r="T9" s="107" t="s">
        <v>187</v>
      </c>
      <c r="U9" s="108">
        <v>0</v>
      </c>
      <c r="V9" s="108">
        <v>0</v>
      </c>
      <c r="W9" s="108">
        <v>0</v>
      </c>
      <c r="X9" s="108">
        <v>0</v>
      </c>
      <c r="Y9" s="109">
        <f>U9 +ABS(V9) +W9 + ABS(X9)</f>
        <v>0</v>
      </c>
      <c r="Z9" s="109">
        <f t="shared" si="7"/>
        <v>0</v>
      </c>
      <c r="AA9" s="109">
        <f t="shared" si="8"/>
        <v>0</v>
      </c>
      <c r="AB9" s="109">
        <f t="shared" si="8"/>
        <v>0</v>
      </c>
      <c r="AC9" s="109">
        <f>SUM(AA9:AB9)</f>
        <v>0</v>
      </c>
      <c r="AF9" s="174" t="s">
        <v>208</v>
      </c>
      <c r="AG9" s="116"/>
      <c r="AH9" s="116"/>
      <c r="AI9" s="116"/>
      <c r="AJ9" s="116"/>
      <c r="AK9" s="117">
        <f t="shared" si="10"/>
        <v>0</v>
      </c>
      <c r="AN9" s="121" t="s">
        <v>245</v>
      </c>
      <c r="AO9" s="122"/>
      <c r="AP9" s="122"/>
      <c r="AQ9" s="123">
        <f>AO9 +ABS(AP9)</f>
        <v>0</v>
      </c>
      <c r="AR9" s="123">
        <f>SUM(AO9:AP9)</f>
        <v>0</v>
      </c>
      <c r="AS9" s="123">
        <f>AR9*15%</f>
        <v>0</v>
      </c>
      <c r="AT9" s="123">
        <f>AQ9*3%</f>
        <v>0</v>
      </c>
      <c r="AU9" s="123">
        <f>AS9+AT9</f>
        <v>0</v>
      </c>
      <c r="AV9" s="130"/>
      <c r="AX9" s="233"/>
      <c r="AY9" s="178" t="s">
        <v>129</v>
      </c>
      <c r="AZ9" s="131"/>
      <c r="BA9" s="131"/>
      <c r="BB9" s="131"/>
      <c r="BC9" s="131"/>
      <c r="BD9" s="132">
        <f t="shared" si="11"/>
        <v>0</v>
      </c>
      <c r="BE9" s="133"/>
      <c r="BF9" s="132">
        <f t="shared" si="12"/>
        <v>0</v>
      </c>
    </row>
    <row r="10" spans="1:58" ht="16.7" customHeight="1">
      <c r="A10" s="63">
        <v>5</v>
      </c>
      <c r="B10" s="145" t="s">
        <v>130</v>
      </c>
      <c r="C10" s="89"/>
      <c r="D10" s="89"/>
      <c r="E10" s="64">
        <f>D10+C10</f>
        <v>0</v>
      </c>
      <c r="G10" s="241"/>
      <c r="H10" s="166" t="s">
        <v>70</v>
      </c>
      <c r="I10" s="166" t="s">
        <v>68</v>
      </c>
      <c r="J10" s="92">
        <v>0.12</v>
      </c>
      <c r="K10" s="95"/>
      <c r="L10" s="94">
        <f t="shared" si="6"/>
        <v>0</v>
      </c>
      <c r="N10" s="154" t="s">
        <v>168</v>
      </c>
      <c r="O10" s="74">
        <v>0</v>
      </c>
      <c r="P10" s="74">
        <v>0</v>
      </c>
      <c r="Q10" s="75">
        <f t="shared" si="13"/>
        <v>0</v>
      </c>
      <c r="R10" s="78">
        <v>7.0000000000000001E-3</v>
      </c>
      <c r="S10" s="77">
        <f t="shared" si="14"/>
        <v>0</v>
      </c>
      <c r="T10" s="107" t="s">
        <v>188</v>
      </c>
      <c r="U10" s="108">
        <v>0</v>
      </c>
      <c r="V10" s="108">
        <v>0</v>
      </c>
      <c r="W10" s="108">
        <v>0</v>
      </c>
      <c r="X10" s="108">
        <v>0</v>
      </c>
      <c r="Y10" s="109">
        <f t="shared" ref="Y10:Y12" si="15">U10 +ABS(V10) +W10 + ABS(X10)</f>
        <v>0</v>
      </c>
      <c r="Z10" s="109">
        <f t="shared" si="7"/>
        <v>0</v>
      </c>
      <c r="AA10" s="109">
        <f t="shared" si="8"/>
        <v>0</v>
      </c>
      <c r="AB10" s="109">
        <f t="shared" si="8"/>
        <v>0</v>
      </c>
      <c r="AC10" s="109">
        <f t="shared" si="9"/>
        <v>0</v>
      </c>
      <c r="AF10" s="174" t="s">
        <v>209</v>
      </c>
      <c r="AG10" s="116"/>
      <c r="AH10" s="116"/>
      <c r="AI10" s="116"/>
      <c r="AJ10" s="116"/>
      <c r="AK10" s="117">
        <f t="shared" si="10"/>
        <v>0</v>
      </c>
      <c r="AN10" s="121" t="s">
        <v>246</v>
      </c>
      <c r="AO10" s="122"/>
      <c r="AP10" s="122"/>
      <c r="AQ10" s="123">
        <f t="shared" ref="AQ10:AQ17" si="16">AO10 +ABS(AP10)</f>
        <v>0</v>
      </c>
      <c r="AR10" s="123">
        <f t="shared" ref="AR10:AR17" si="17">SUM(AO10:AP10)</f>
        <v>0</v>
      </c>
      <c r="AS10" s="123">
        <f t="shared" ref="AS10:AS17" si="18">AR10*15%</f>
        <v>0</v>
      </c>
      <c r="AT10" s="123">
        <f t="shared" ref="AT10:AT17" si="19">AQ10*3%</f>
        <v>0</v>
      </c>
      <c r="AU10" s="123">
        <f t="shared" ref="AU10:AU17" si="20">AS10+AT10</f>
        <v>0</v>
      </c>
      <c r="AV10" s="130"/>
      <c r="AX10" s="233"/>
      <c r="AY10" s="176" t="s">
        <v>131</v>
      </c>
      <c r="AZ10" s="176">
        <f>SUM(AZ6:AZ9)</f>
        <v>0</v>
      </c>
      <c r="BA10" s="176">
        <f t="shared" ref="BA10:BF10" si="21">SUM(BA6:BA9)</f>
        <v>0</v>
      </c>
      <c r="BB10" s="176">
        <f t="shared" si="21"/>
        <v>0</v>
      </c>
      <c r="BC10" s="176">
        <f t="shared" si="21"/>
        <v>0</v>
      </c>
      <c r="BD10" s="132">
        <f t="shared" si="21"/>
        <v>0</v>
      </c>
      <c r="BE10" s="132">
        <f t="shared" si="21"/>
        <v>0</v>
      </c>
      <c r="BF10" s="132">
        <f t="shared" si="21"/>
        <v>0</v>
      </c>
    </row>
    <row r="11" spans="1:58" ht="16.7" customHeight="1">
      <c r="A11" s="225" t="s">
        <v>131</v>
      </c>
      <c r="B11" s="226"/>
      <c r="C11" s="89"/>
      <c r="D11" s="89"/>
      <c r="E11" s="64">
        <f>SUM(E6:E10)</f>
        <v>0</v>
      </c>
      <c r="F11" s="169"/>
      <c r="G11" s="227" t="s">
        <v>349</v>
      </c>
      <c r="H11" s="228"/>
      <c r="I11" s="170" t="s">
        <v>145</v>
      </c>
      <c r="J11" s="92">
        <v>2.5000000000000001E-3</v>
      </c>
      <c r="K11" s="96"/>
      <c r="L11" s="94">
        <f t="shared" si="6"/>
        <v>0</v>
      </c>
      <c r="N11" s="80"/>
      <c r="O11" s="81"/>
      <c r="P11" s="81"/>
      <c r="Q11" s="82"/>
      <c r="R11" s="83"/>
      <c r="S11" s="84"/>
      <c r="T11" s="107" t="s">
        <v>189</v>
      </c>
      <c r="U11" s="108">
        <v>0</v>
      </c>
      <c r="V11" s="108">
        <v>0</v>
      </c>
      <c r="W11" s="108">
        <v>0</v>
      </c>
      <c r="X11" s="108">
        <v>0</v>
      </c>
      <c r="Y11" s="109">
        <f t="shared" si="15"/>
        <v>0</v>
      </c>
      <c r="Z11" s="109">
        <f t="shared" si="7"/>
        <v>0</v>
      </c>
      <c r="AA11" s="109">
        <f t="shared" si="8"/>
        <v>0</v>
      </c>
      <c r="AB11" s="109">
        <f t="shared" si="8"/>
        <v>0</v>
      </c>
      <c r="AC11" s="109">
        <f t="shared" si="9"/>
        <v>0</v>
      </c>
      <c r="AF11" s="174" t="s">
        <v>210</v>
      </c>
      <c r="AG11" s="116"/>
      <c r="AH11" s="116"/>
      <c r="AI11" s="116"/>
      <c r="AJ11" s="116"/>
      <c r="AK11" s="117">
        <f t="shared" ref="AK11:AK12" si="22">SUM(AG11:AJ11)</f>
        <v>0</v>
      </c>
      <c r="AN11" s="121" t="s">
        <v>247</v>
      </c>
      <c r="AO11" s="122"/>
      <c r="AP11" s="124"/>
      <c r="AQ11" s="123">
        <f t="shared" si="16"/>
        <v>0</v>
      </c>
      <c r="AR11" s="123">
        <f t="shared" si="17"/>
        <v>0</v>
      </c>
      <c r="AS11" s="123">
        <f t="shared" si="18"/>
        <v>0</v>
      </c>
      <c r="AT11" s="123">
        <f t="shared" si="19"/>
        <v>0</v>
      </c>
      <c r="AU11" s="123">
        <f t="shared" si="20"/>
        <v>0</v>
      </c>
      <c r="AV11" s="130"/>
      <c r="AX11" s="233" t="s">
        <v>262</v>
      </c>
      <c r="AY11" s="178" t="s">
        <v>126</v>
      </c>
      <c r="AZ11" s="131"/>
      <c r="BA11" s="131"/>
      <c r="BB11" s="131"/>
      <c r="BC11" s="131"/>
      <c r="BD11" s="133"/>
      <c r="BE11" s="176"/>
      <c r="BF11" s="132">
        <f t="shared" si="12"/>
        <v>0</v>
      </c>
    </row>
    <row r="12" spans="1:58" ht="16.7" customHeight="1">
      <c r="A12" s="234" t="s">
        <v>132</v>
      </c>
      <c r="B12" s="235"/>
      <c r="C12" s="89"/>
      <c r="D12" s="89"/>
      <c r="E12" s="103">
        <v>1.875</v>
      </c>
      <c r="F12" s="99"/>
      <c r="G12" s="229"/>
      <c r="H12" s="230"/>
      <c r="I12" s="170" t="s">
        <v>146</v>
      </c>
      <c r="J12" s="92">
        <v>0.01</v>
      </c>
      <c r="K12" s="96"/>
      <c r="L12" s="94">
        <f t="shared" si="6"/>
        <v>0</v>
      </c>
      <c r="N12" s="154" t="s">
        <v>169</v>
      </c>
      <c r="O12" s="74">
        <v>0</v>
      </c>
      <c r="P12" s="74">
        <v>0</v>
      </c>
      <c r="Q12" s="75">
        <f t="shared" ref="Q12:Q14" si="23">O12 +ABS(P12)</f>
        <v>0</v>
      </c>
      <c r="R12" s="78">
        <v>1.2500000000000001E-2</v>
      </c>
      <c r="S12" s="77">
        <f t="shared" ref="S12:S14" si="24">PRODUCT(Q12:R12)</f>
        <v>0</v>
      </c>
      <c r="T12" s="107" t="s">
        <v>190</v>
      </c>
      <c r="U12" s="108"/>
      <c r="V12" s="108"/>
      <c r="W12" s="108"/>
      <c r="X12" s="108"/>
      <c r="Y12" s="109">
        <f t="shared" si="15"/>
        <v>0</v>
      </c>
      <c r="Z12" s="109">
        <f t="shared" si="7"/>
        <v>0</v>
      </c>
      <c r="AA12" s="109">
        <f t="shared" si="8"/>
        <v>0</v>
      </c>
      <c r="AB12" s="109">
        <f t="shared" si="8"/>
        <v>0</v>
      </c>
      <c r="AC12" s="109">
        <f t="shared" si="9"/>
        <v>0</v>
      </c>
      <c r="AF12" s="174" t="s">
        <v>211</v>
      </c>
      <c r="AG12" s="116"/>
      <c r="AH12" s="116"/>
      <c r="AI12" s="116"/>
      <c r="AJ12" s="116"/>
      <c r="AK12" s="117">
        <f t="shared" si="22"/>
        <v>0</v>
      </c>
      <c r="AN12" s="121" t="s">
        <v>248</v>
      </c>
      <c r="AO12" s="122"/>
      <c r="AP12" s="122"/>
      <c r="AQ12" s="123">
        <f t="shared" si="16"/>
        <v>0</v>
      </c>
      <c r="AR12" s="123">
        <f t="shared" si="17"/>
        <v>0</v>
      </c>
      <c r="AS12" s="123">
        <f t="shared" si="18"/>
        <v>0</v>
      </c>
      <c r="AT12" s="123">
        <f t="shared" si="19"/>
        <v>0</v>
      </c>
      <c r="AU12" s="123">
        <f t="shared" si="20"/>
        <v>0</v>
      </c>
      <c r="AV12" s="130"/>
      <c r="AX12" s="233"/>
      <c r="AY12" s="178" t="s">
        <v>127</v>
      </c>
      <c r="AZ12" s="131"/>
      <c r="BA12" s="131"/>
      <c r="BB12" s="131"/>
      <c r="BC12" s="131"/>
      <c r="BD12" s="133"/>
      <c r="BE12" s="176"/>
      <c r="BF12" s="132">
        <f t="shared" si="12"/>
        <v>0</v>
      </c>
    </row>
    <row r="13" spans="1:58" ht="16.7" customHeight="1">
      <c r="A13" s="234" t="s">
        <v>76</v>
      </c>
      <c r="B13" s="235"/>
      <c r="C13" s="89"/>
      <c r="D13" s="89"/>
      <c r="E13" s="102">
        <f>E11*E12</f>
        <v>0</v>
      </c>
      <c r="F13" s="99"/>
      <c r="G13" s="231"/>
      <c r="H13" s="232"/>
      <c r="I13" s="170" t="s">
        <v>147</v>
      </c>
      <c r="J13" s="92">
        <v>1.6E-2</v>
      </c>
      <c r="K13" s="96"/>
      <c r="L13" s="94">
        <f t="shared" si="6"/>
        <v>0</v>
      </c>
      <c r="N13" s="154" t="s">
        <v>170</v>
      </c>
      <c r="O13" s="74"/>
      <c r="P13" s="74">
        <v>0</v>
      </c>
      <c r="Q13" s="75">
        <f t="shared" si="23"/>
        <v>0</v>
      </c>
      <c r="R13" s="78">
        <v>1.7500000000000002E-2</v>
      </c>
      <c r="S13" s="77">
        <f t="shared" si="24"/>
        <v>0</v>
      </c>
      <c r="T13" s="107"/>
      <c r="U13" s="108"/>
      <c r="V13" s="108"/>
      <c r="W13" s="108"/>
      <c r="X13" s="108"/>
      <c r="Y13" s="109"/>
      <c r="Z13" s="109"/>
      <c r="AA13" s="109"/>
      <c r="AB13" s="109"/>
      <c r="AC13" s="109"/>
      <c r="AF13" s="174" t="s">
        <v>212</v>
      </c>
      <c r="AG13" s="116"/>
      <c r="AH13" s="116"/>
      <c r="AI13" s="116"/>
      <c r="AJ13" s="116"/>
      <c r="AK13" s="117">
        <f t="shared" si="10"/>
        <v>0</v>
      </c>
      <c r="AN13" s="121" t="s">
        <v>190</v>
      </c>
      <c r="AO13" s="122"/>
      <c r="AP13" s="122"/>
      <c r="AQ13" s="123">
        <f t="shared" si="16"/>
        <v>0</v>
      </c>
      <c r="AR13" s="123">
        <f t="shared" si="17"/>
        <v>0</v>
      </c>
      <c r="AS13" s="123">
        <f t="shared" si="18"/>
        <v>0</v>
      </c>
      <c r="AT13" s="123">
        <f t="shared" si="19"/>
        <v>0</v>
      </c>
      <c r="AU13" s="123">
        <f t="shared" si="20"/>
        <v>0</v>
      </c>
      <c r="AV13" s="130"/>
      <c r="AX13" s="233"/>
      <c r="AY13" s="178" t="s">
        <v>128</v>
      </c>
      <c r="AZ13" s="131"/>
      <c r="BA13" s="131"/>
      <c r="BB13" s="131"/>
      <c r="BC13" s="131"/>
      <c r="BD13" s="133"/>
      <c r="BE13" s="176"/>
      <c r="BF13" s="132">
        <f t="shared" si="12"/>
        <v>0</v>
      </c>
    </row>
    <row r="14" spans="1:58" ht="16.7" customHeight="1">
      <c r="A14" s="99"/>
      <c r="B14" s="99"/>
      <c r="C14" s="99"/>
      <c r="D14" s="99"/>
      <c r="E14" s="99"/>
      <c r="F14" s="99"/>
      <c r="G14" s="210" t="s">
        <v>144</v>
      </c>
      <c r="H14" s="210"/>
      <c r="I14" s="166" t="s">
        <v>68</v>
      </c>
      <c r="J14" s="92">
        <v>0.12</v>
      </c>
      <c r="K14" s="96">
        <v>0</v>
      </c>
      <c r="L14" s="94">
        <f t="shared" si="6"/>
        <v>0</v>
      </c>
      <c r="N14" s="154" t="s">
        <v>171</v>
      </c>
      <c r="O14" s="74">
        <v>0</v>
      </c>
      <c r="P14" s="74">
        <v>0</v>
      </c>
      <c r="Q14" s="75">
        <f t="shared" si="23"/>
        <v>0</v>
      </c>
      <c r="R14" s="78">
        <v>2.2499999999999999E-2</v>
      </c>
      <c r="S14" s="77">
        <f t="shared" si="24"/>
        <v>0</v>
      </c>
      <c r="T14" s="107" t="s">
        <v>131</v>
      </c>
      <c r="U14" s="108">
        <f>SUM(U6:U13)</f>
        <v>0</v>
      </c>
      <c r="V14" s="108">
        <f t="shared" ref="V14:AC14" si="25">SUM(V6:V13)</f>
        <v>0</v>
      </c>
      <c r="W14" s="108">
        <f t="shared" si="25"/>
        <v>0</v>
      </c>
      <c r="X14" s="108">
        <f t="shared" si="25"/>
        <v>0</v>
      </c>
      <c r="Y14" s="109">
        <f t="shared" si="25"/>
        <v>0</v>
      </c>
      <c r="Z14" s="109">
        <f t="shared" si="25"/>
        <v>0</v>
      </c>
      <c r="AA14" s="109">
        <f t="shared" si="25"/>
        <v>0</v>
      </c>
      <c r="AB14" s="109">
        <f t="shared" si="25"/>
        <v>0</v>
      </c>
      <c r="AC14" s="109">
        <f t="shared" si="25"/>
        <v>0</v>
      </c>
      <c r="AF14" s="118"/>
      <c r="AG14" s="118"/>
      <c r="AH14" s="118"/>
      <c r="AI14" s="118"/>
      <c r="AJ14" s="118"/>
      <c r="AK14" s="119"/>
      <c r="AN14" s="121" t="s">
        <v>190</v>
      </c>
      <c r="AO14" s="122"/>
      <c r="AP14" s="122"/>
      <c r="AQ14" s="123">
        <f t="shared" si="16"/>
        <v>0</v>
      </c>
      <c r="AR14" s="123">
        <f t="shared" si="17"/>
        <v>0</v>
      </c>
      <c r="AS14" s="123">
        <f t="shared" si="18"/>
        <v>0</v>
      </c>
      <c r="AT14" s="123">
        <f t="shared" si="19"/>
        <v>0</v>
      </c>
      <c r="AU14" s="123">
        <f t="shared" si="20"/>
        <v>0</v>
      </c>
      <c r="AV14" s="130"/>
      <c r="AX14" s="233"/>
      <c r="AY14" s="178" t="s">
        <v>129</v>
      </c>
      <c r="AZ14" s="131"/>
      <c r="BA14" s="131"/>
      <c r="BB14" s="131"/>
      <c r="BC14" s="131"/>
      <c r="BD14" s="133"/>
      <c r="BE14" s="176"/>
      <c r="BF14" s="132">
        <f t="shared" si="12"/>
        <v>0</v>
      </c>
    </row>
    <row r="15" spans="1:58" ht="16.7" customHeight="1">
      <c r="A15" s="99"/>
      <c r="B15" s="99"/>
      <c r="C15" s="99"/>
      <c r="D15" s="99"/>
      <c r="E15" s="99"/>
      <c r="F15" s="99"/>
      <c r="G15" s="245" t="s">
        <v>148</v>
      </c>
      <c r="H15" s="245"/>
      <c r="I15" s="246"/>
      <c r="J15" s="246"/>
      <c r="K15" s="246"/>
      <c r="L15" s="98">
        <f>SUM(L6:L14)</f>
        <v>0</v>
      </c>
      <c r="N15" s="80"/>
      <c r="O15" s="81"/>
      <c r="P15" s="81"/>
      <c r="Q15" s="82"/>
      <c r="R15" s="83"/>
      <c r="S15" s="84"/>
      <c r="T15" s="247" t="s">
        <v>203</v>
      </c>
      <c r="U15" s="247"/>
      <c r="V15" s="247"/>
      <c r="W15" s="247"/>
      <c r="X15" s="247"/>
      <c r="Y15" s="247"/>
      <c r="AF15" s="248" t="s">
        <v>224</v>
      </c>
      <c r="AG15" s="248"/>
      <c r="AH15" s="248"/>
      <c r="AI15" s="248"/>
      <c r="AJ15" s="179" t="s">
        <v>219</v>
      </c>
      <c r="AK15" s="120">
        <f>SUMIF(AK6:AK13,"&gt;0")</f>
        <v>0</v>
      </c>
      <c r="AN15" s="121" t="s">
        <v>190</v>
      </c>
      <c r="AO15" s="122"/>
      <c r="AP15" s="122"/>
      <c r="AQ15" s="123">
        <f t="shared" si="16"/>
        <v>0</v>
      </c>
      <c r="AR15" s="123">
        <f t="shared" si="17"/>
        <v>0</v>
      </c>
      <c r="AS15" s="123">
        <f t="shared" si="18"/>
        <v>0</v>
      </c>
      <c r="AT15" s="123">
        <f t="shared" si="19"/>
        <v>0</v>
      </c>
      <c r="AU15" s="123">
        <f t="shared" si="20"/>
        <v>0</v>
      </c>
      <c r="AV15" s="130"/>
      <c r="AX15" s="233"/>
      <c r="AY15" s="176" t="s">
        <v>131</v>
      </c>
      <c r="AZ15" s="176">
        <f>SUM(AZ11:AZ14)</f>
        <v>0</v>
      </c>
      <c r="BA15" s="176">
        <f t="shared" ref="BA15:BF15" si="26">SUM(BA11:BA14)</f>
        <v>0</v>
      </c>
      <c r="BB15" s="176">
        <f t="shared" si="26"/>
        <v>0</v>
      </c>
      <c r="BC15" s="176">
        <f t="shared" si="26"/>
        <v>0</v>
      </c>
      <c r="BD15" s="132">
        <f t="shared" si="26"/>
        <v>0</v>
      </c>
      <c r="BE15" s="176">
        <f t="shared" si="26"/>
        <v>0</v>
      </c>
      <c r="BF15" s="132">
        <f t="shared" si="26"/>
        <v>0</v>
      </c>
    </row>
    <row r="16" spans="1:58" ht="16.7" customHeight="1">
      <c r="A16" s="99"/>
      <c r="B16" s="99"/>
      <c r="C16" s="99"/>
      <c r="D16" s="99"/>
      <c r="E16" s="99"/>
      <c r="F16" s="99"/>
      <c r="G16" s="99"/>
      <c r="H16" s="101"/>
      <c r="I16" s="100"/>
      <c r="J16" s="100"/>
      <c r="K16" s="100"/>
      <c r="L16" s="101"/>
      <c r="N16" s="154" t="s">
        <v>172</v>
      </c>
      <c r="O16" s="74">
        <v>0</v>
      </c>
      <c r="P16" s="74">
        <v>0</v>
      </c>
      <c r="Q16" s="75">
        <f t="shared" ref="Q16:Q23" si="27">O16 +ABS(P16)</f>
        <v>0</v>
      </c>
      <c r="R16" s="78">
        <v>2.75E-2</v>
      </c>
      <c r="S16" s="77">
        <f t="shared" ref="S16:S23" si="28">PRODUCT(Q16:R16)</f>
        <v>0</v>
      </c>
      <c r="T16" s="104"/>
      <c r="U16" s="249" t="s">
        <v>149</v>
      </c>
      <c r="V16" s="249"/>
      <c r="W16" s="249"/>
      <c r="X16" s="249"/>
      <c r="Y16" s="249"/>
      <c r="Z16" s="249"/>
      <c r="AA16" s="249"/>
      <c r="AB16" s="249"/>
      <c r="AF16" s="248" t="s">
        <v>225</v>
      </c>
      <c r="AG16" s="248"/>
      <c r="AH16" s="248"/>
      <c r="AI16" s="248"/>
      <c r="AJ16" s="179" t="s">
        <v>220</v>
      </c>
      <c r="AK16" s="120">
        <f>SUMIF(AK6:AK13,"&lt;0")*-1</f>
        <v>0</v>
      </c>
      <c r="AN16" s="121" t="s">
        <v>190</v>
      </c>
      <c r="AO16" s="122"/>
      <c r="AP16" s="122"/>
      <c r="AQ16" s="123">
        <f t="shared" si="16"/>
        <v>0</v>
      </c>
      <c r="AR16" s="123">
        <f t="shared" si="17"/>
        <v>0</v>
      </c>
      <c r="AS16" s="123">
        <f t="shared" si="18"/>
        <v>0</v>
      </c>
      <c r="AT16" s="123">
        <f t="shared" si="19"/>
        <v>0</v>
      </c>
      <c r="AU16" s="123">
        <f t="shared" si="20"/>
        <v>0</v>
      </c>
      <c r="AV16" s="130"/>
      <c r="AX16" s="236" t="s">
        <v>263</v>
      </c>
      <c r="AY16" s="237"/>
      <c r="AZ16" s="176">
        <f>AZ15+AZ10</f>
        <v>0</v>
      </c>
      <c r="BA16" s="176">
        <f t="shared" ref="BA16:BF16" si="29">BA15+BA10</f>
        <v>0</v>
      </c>
      <c r="BB16" s="176">
        <f t="shared" si="29"/>
        <v>0</v>
      </c>
      <c r="BC16" s="176">
        <f t="shared" si="29"/>
        <v>0</v>
      </c>
      <c r="BD16" s="132">
        <f t="shared" si="29"/>
        <v>0</v>
      </c>
      <c r="BE16" s="176">
        <f t="shared" si="29"/>
        <v>0</v>
      </c>
      <c r="BF16" s="132">
        <f t="shared" si="29"/>
        <v>0</v>
      </c>
    </row>
    <row r="17" spans="1:58" ht="6.6" customHeight="1">
      <c r="A17" s="99"/>
      <c r="B17" s="99"/>
      <c r="C17" s="99"/>
      <c r="D17" s="99"/>
      <c r="E17" s="99"/>
      <c r="N17" s="154" t="s">
        <v>173</v>
      </c>
      <c r="O17" s="74">
        <v>0</v>
      </c>
      <c r="P17" s="74">
        <v>0</v>
      </c>
      <c r="Q17" s="75">
        <f t="shared" si="27"/>
        <v>0</v>
      </c>
      <c r="R17" s="78">
        <v>3.2500000000000001E-2</v>
      </c>
      <c r="S17" s="77">
        <f t="shared" si="28"/>
        <v>0</v>
      </c>
      <c r="T17" s="253" t="s">
        <v>231</v>
      </c>
      <c r="U17" s="253"/>
      <c r="V17" s="253"/>
      <c r="W17" s="253"/>
      <c r="X17" s="253"/>
      <c r="Y17" s="253"/>
      <c r="Z17" s="253"/>
      <c r="AA17" s="253"/>
      <c r="AB17" s="253"/>
      <c r="AC17" s="253"/>
      <c r="AF17" s="248" t="s">
        <v>226</v>
      </c>
      <c r="AG17" s="248"/>
      <c r="AH17" s="248"/>
      <c r="AI17" s="248"/>
      <c r="AJ17" s="179" t="s">
        <v>221</v>
      </c>
      <c r="AK17" s="120">
        <f>MAX(AK15,AK16)</f>
        <v>0</v>
      </c>
      <c r="AN17" s="121" t="s">
        <v>190</v>
      </c>
      <c r="AO17" s="122"/>
      <c r="AP17" s="122"/>
      <c r="AQ17" s="123">
        <f t="shared" si="16"/>
        <v>0</v>
      </c>
      <c r="AR17" s="123">
        <f t="shared" si="17"/>
        <v>0</v>
      </c>
      <c r="AS17" s="123">
        <f t="shared" si="18"/>
        <v>0</v>
      </c>
      <c r="AT17" s="123">
        <f t="shared" si="19"/>
        <v>0</v>
      </c>
      <c r="AU17" s="123">
        <f t="shared" si="20"/>
        <v>0</v>
      </c>
      <c r="AV17" s="130"/>
    </row>
    <row r="18" spans="1:58" s="112" customFormat="1" ht="16.7" customHeight="1">
      <c r="A18" s="111"/>
      <c r="B18" s="111"/>
      <c r="C18" s="111"/>
      <c r="D18" s="111"/>
      <c r="E18" s="111"/>
      <c r="N18" s="154" t="s">
        <v>174</v>
      </c>
      <c r="O18" s="74"/>
      <c r="P18" s="74">
        <v>0</v>
      </c>
      <c r="Q18" s="75">
        <f t="shared" si="27"/>
        <v>0</v>
      </c>
      <c r="R18" s="78">
        <v>3.7499999999999999E-2</v>
      </c>
      <c r="S18" s="77">
        <f t="shared" si="28"/>
        <v>0</v>
      </c>
      <c r="T18" s="253"/>
      <c r="U18" s="253"/>
      <c r="V18" s="253"/>
      <c r="W18" s="253"/>
      <c r="X18" s="253"/>
      <c r="Y18" s="253"/>
      <c r="Z18" s="253"/>
      <c r="AA18" s="253"/>
      <c r="AB18" s="253"/>
      <c r="AC18" s="253"/>
      <c r="AF18" s="248" t="s">
        <v>227</v>
      </c>
      <c r="AG18" s="248"/>
      <c r="AH18" s="248"/>
      <c r="AI18" s="248"/>
      <c r="AJ18" s="179" t="s">
        <v>222</v>
      </c>
      <c r="AK18" s="120">
        <f>ABS(AK13)</f>
        <v>0</v>
      </c>
      <c r="AN18" s="125"/>
      <c r="AO18" s="126"/>
      <c r="AP18" s="126"/>
      <c r="AQ18" s="123"/>
      <c r="AR18" s="123"/>
      <c r="AS18" s="123"/>
      <c r="AT18" s="123"/>
      <c r="AU18" s="123"/>
      <c r="AV18" s="130"/>
      <c r="AX18" s="65"/>
      <c r="AY18" s="65"/>
      <c r="AZ18" s="65"/>
      <c r="BA18" s="65"/>
      <c r="BB18" s="65"/>
      <c r="BC18" s="65"/>
      <c r="BD18" s="65"/>
      <c r="BE18" s="65"/>
      <c r="BF18" s="65"/>
    </row>
    <row r="19" spans="1:58" ht="16.7" customHeight="1">
      <c r="G19" s="254" t="s">
        <v>149</v>
      </c>
      <c r="H19" s="254"/>
      <c r="I19" s="254"/>
      <c r="J19" s="254"/>
      <c r="K19" s="254"/>
      <c r="L19" s="254"/>
      <c r="N19" s="154" t="s">
        <v>175</v>
      </c>
      <c r="O19" s="74">
        <v>0</v>
      </c>
      <c r="P19" s="74">
        <v>0</v>
      </c>
      <c r="Q19" s="75">
        <f t="shared" si="27"/>
        <v>0</v>
      </c>
      <c r="R19" s="78">
        <v>4.4999999999999998E-2</v>
      </c>
      <c r="S19" s="77">
        <f t="shared" si="28"/>
        <v>0</v>
      </c>
      <c r="T19" s="253"/>
      <c r="U19" s="253"/>
      <c r="V19" s="253"/>
      <c r="W19" s="253"/>
      <c r="X19" s="253"/>
      <c r="Y19" s="253"/>
      <c r="Z19" s="253"/>
      <c r="AA19" s="253"/>
      <c r="AB19" s="253"/>
      <c r="AC19" s="253"/>
      <c r="AF19" s="248" t="s">
        <v>228</v>
      </c>
      <c r="AG19" s="248"/>
      <c r="AH19" s="248"/>
      <c r="AI19" s="248"/>
      <c r="AJ19" s="179" t="s">
        <v>230</v>
      </c>
      <c r="AK19" s="120">
        <f>SUM(AK17,AK18)</f>
        <v>0</v>
      </c>
      <c r="AN19" s="121" t="s">
        <v>131</v>
      </c>
      <c r="AO19" s="123">
        <f t="shared" ref="AO19:AU19" si="30">SUM(AO6:AO17)</f>
        <v>0</v>
      </c>
      <c r="AP19" s="123">
        <f t="shared" si="30"/>
        <v>0</v>
      </c>
      <c r="AQ19" s="123">
        <f t="shared" si="30"/>
        <v>0</v>
      </c>
      <c r="AR19" s="123">
        <f t="shared" si="30"/>
        <v>0</v>
      </c>
      <c r="AS19" s="123">
        <f t="shared" si="30"/>
        <v>0</v>
      </c>
      <c r="AT19" s="123">
        <f t="shared" si="30"/>
        <v>0</v>
      </c>
      <c r="AU19" s="123">
        <f t="shared" si="30"/>
        <v>0</v>
      </c>
      <c r="AV19" s="130"/>
    </row>
    <row r="20" spans="1:58" ht="15.75">
      <c r="G20" s="152" t="s">
        <v>150</v>
      </c>
      <c r="N20" s="154" t="s">
        <v>176</v>
      </c>
      <c r="O20" s="74"/>
      <c r="P20" s="74">
        <v>0</v>
      </c>
      <c r="Q20" s="75">
        <f t="shared" si="27"/>
        <v>0</v>
      </c>
      <c r="R20" s="78">
        <v>5.2499999999999998E-2</v>
      </c>
      <c r="S20" s="77">
        <f t="shared" si="28"/>
        <v>0</v>
      </c>
      <c r="T20" s="253"/>
      <c r="U20" s="253"/>
      <c r="V20" s="253"/>
      <c r="W20" s="253"/>
      <c r="X20" s="253"/>
      <c r="Y20" s="253"/>
      <c r="Z20" s="253"/>
      <c r="AA20" s="253"/>
      <c r="AB20" s="253"/>
      <c r="AC20" s="253"/>
      <c r="AF20" s="248" t="s">
        <v>229</v>
      </c>
      <c r="AG20" s="248"/>
      <c r="AH20" s="248"/>
      <c r="AI20" s="248"/>
      <c r="AJ20" s="179" t="s">
        <v>223</v>
      </c>
      <c r="AK20" s="120">
        <f>ROUND(PRODUCT(AK19,8%),3)</f>
        <v>0</v>
      </c>
      <c r="AN20" s="247" t="s">
        <v>249</v>
      </c>
      <c r="AO20" s="247"/>
      <c r="AP20" s="247"/>
      <c r="AQ20" s="247"/>
      <c r="AR20" s="247"/>
      <c r="AS20" s="247"/>
      <c r="AT20" s="127"/>
      <c r="AU20" s="127"/>
      <c r="AV20" s="127"/>
    </row>
    <row r="21" spans="1:58" ht="15.6" customHeight="1">
      <c r="G21" s="250" t="s">
        <v>151</v>
      </c>
      <c r="H21" s="250"/>
      <c r="I21" s="250"/>
      <c r="N21" s="154" t="s">
        <v>177</v>
      </c>
      <c r="O21" s="74">
        <v>0</v>
      </c>
      <c r="P21" s="74">
        <v>0</v>
      </c>
      <c r="Q21" s="75">
        <f t="shared" si="27"/>
        <v>0</v>
      </c>
      <c r="R21" s="78">
        <v>0.06</v>
      </c>
      <c r="S21" s="77">
        <f t="shared" si="28"/>
        <v>0</v>
      </c>
      <c r="T21" s="253"/>
      <c r="U21" s="253"/>
      <c r="V21" s="253"/>
      <c r="W21" s="253"/>
      <c r="X21" s="253"/>
      <c r="Y21" s="253"/>
      <c r="Z21" s="253"/>
      <c r="AA21" s="253"/>
      <c r="AB21" s="253"/>
      <c r="AC21" s="253"/>
    </row>
    <row r="22" spans="1:58" ht="15.75">
      <c r="G22" s="250"/>
      <c r="H22" s="250"/>
      <c r="I22" s="250"/>
      <c r="J22" s="115"/>
      <c r="K22" s="115"/>
      <c r="L22" s="115"/>
      <c r="N22" s="154" t="s">
        <v>178</v>
      </c>
      <c r="O22" s="74">
        <v>0</v>
      </c>
      <c r="P22" s="74">
        <v>0</v>
      </c>
      <c r="Q22" s="75">
        <f t="shared" si="27"/>
        <v>0</v>
      </c>
      <c r="R22" s="78">
        <v>0.08</v>
      </c>
      <c r="S22" s="77">
        <f t="shared" si="28"/>
        <v>0</v>
      </c>
      <c r="T22" s="253"/>
      <c r="U22" s="253"/>
      <c r="V22" s="253"/>
      <c r="W22" s="253"/>
      <c r="X22" s="253"/>
      <c r="Y22" s="253"/>
      <c r="Z22" s="253"/>
      <c r="AA22" s="253"/>
      <c r="AB22" s="253"/>
      <c r="AC22" s="253"/>
    </row>
    <row r="23" spans="1:58" ht="15.75">
      <c r="G23" s="115"/>
      <c r="H23" s="115"/>
      <c r="I23" s="115"/>
      <c r="J23" s="115"/>
      <c r="K23" s="115"/>
      <c r="L23" s="115"/>
      <c r="N23" s="154" t="s">
        <v>165</v>
      </c>
      <c r="O23" s="74">
        <v>0</v>
      </c>
      <c r="P23" s="74">
        <v>0</v>
      </c>
      <c r="Q23" s="75">
        <f t="shared" si="27"/>
        <v>0</v>
      </c>
      <c r="R23" s="78">
        <v>0.125</v>
      </c>
      <c r="S23" s="77">
        <f t="shared" si="28"/>
        <v>0</v>
      </c>
      <c r="T23" s="253"/>
      <c r="U23" s="253"/>
      <c r="V23" s="253"/>
      <c r="W23" s="253"/>
      <c r="X23" s="253"/>
      <c r="Y23" s="253"/>
      <c r="Z23" s="253"/>
      <c r="AA23" s="253"/>
      <c r="AB23" s="253"/>
      <c r="AC23" s="253"/>
    </row>
    <row r="24" spans="1:58" ht="15.75">
      <c r="G24" s="115"/>
      <c r="H24" s="115"/>
      <c r="I24" s="115"/>
      <c r="J24" s="115"/>
      <c r="K24" s="115"/>
      <c r="L24" s="115"/>
      <c r="N24" s="85" t="s">
        <v>37</v>
      </c>
      <c r="O24" s="86">
        <f>SUM(O16:O23)+SUM(O12:O14)+SUM(O7:O10)</f>
        <v>0</v>
      </c>
      <c r="P24" s="86">
        <f>SUM(P16:P23)+SUM(P12:P14)+SUM(P7:P10)</f>
        <v>0</v>
      </c>
      <c r="Q24" s="86">
        <f>SUM(Q16:Q23)+SUM(Q12:Q14)+SUM(Q7:Q10)</f>
        <v>0</v>
      </c>
      <c r="R24" s="79"/>
      <c r="S24" s="87"/>
      <c r="T24" s="253"/>
      <c r="U24" s="253"/>
      <c r="V24" s="253"/>
      <c r="W24" s="253"/>
      <c r="X24" s="253"/>
      <c r="Y24" s="253"/>
      <c r="Z24" s="253"/>
      <c r="AA24" s="253"/>
      <c r="AB24" s="253"/>
      <c r="AC24" s="253"/>
    </row>
    <row r="25" spans="1:58" ht="15.75">
      <c r="G25" s="115"/>
      <c r="H25" s="115"/>
      <c r="I25" s="115"/>
      <c r="J25" s="115"/>
      <c r="K25" s="115"/>
      <c r="L25" s="115"/>
      <c r="N25" s="139"/>
      <c r="O25" s="224"/>
      <c r="P25" s="224"/>
      <c r="Q25" s="224"/>
      <c r="R25" s="224"/>
      <c r="S25" s="88">
        <f>SUM(S7:S23)</f>
        <v>0</v>
      </c>
      <c r="T25" s="253"/>
      <c r="U25" s="253"/>
      <c r="V25" s="253"/>
      <c r="W25" s="253"/>
      <c r="X25" s="253"/>
      <c r="Y25" s="253"/>
      <c r="Z25" s="253"/>
      <c r="AA25" s="253"/>
      <c r="AB25" s="253"/>
      <c r="AC25" s="253"/>
    </row>
    <row r="26" spans="1:58" ht="12.95" customHeight="1">
      <c r="N26" s="251" t="s">
        <v>179</v>
      </c>
      <c r="O26" s="251"/>
      <c r="P26" s="251"/>
      <c r="Q26" s="251"/>
      <c r="R26" s="251"/>
      <c r="S26" s="251"/>
      <c r="T26" s="253"/>
      <c r="U26" s="253"/>
      <c r="V26" s="253"/>
      <c r="W26" s="253"/>
      <c r="X26" s="253"/>
      <c r="Y26" s="253"/>
      <c r="Z26" s="253"/>
      <c r="AA26" s="253"/>
      <c r="AB26" s="253"/>
      <c r="AC26" s="253"/>
    </row>
    <row r="27" spans="1:58">
      <c r="T27" s="253"/>
      <c r="U27" s="253"/>
      <c r="V27" s="253"/>
      <c r="W27" s="253"/>
      <c r="X27" s="253"/>
      <c r="Y27" s="253"/>
      <c r="Z27" s="253"/>
      <c r="AA27" s="253"/>
      <c r="AB27" s="253"/>
      <c r="AC27" s="253"/>
    </row>
    <row r="28" spans="1:58" ht="18.75">
      <c r="F28" s="99"/>
      <c r="N28" s="252" t="s">
        <v>180</v>
      </c>
      <c r="O28" s="252"/>
      <c r="P28" s="252"/>
      <c r="Q28" s="252"/>
      <c r="R28" s="252"/>
      <c r="S28" s="252"/>
      <c r="T28" s="253"/>
      <c r="U28" s="253"/>
      <c r="V28" s="253"/>
      <c r="W28" s="253"/>
      <c r="X28" s="253"/>
      <c r="Y28" s="253"/>
      <c r="Z28" s="253"/>
      <c r="AA28" s="253"/>
      <c r="AB28" s="253"/>
      <c r="AC28" s="253"/>
      <c r="AE28" s="249" t="s">
        <v>149</v>
      </c>
      <c r="AF28" s="249"/>
      <c r="AG28" s="249"/>
      <c r="AH28" s="249"/>
      <c r="AI28" s="249"/>
      <c r="AJ28" s="249"/>
      <c r="AK28" s="249"/>
      <c r="AL28" s="249"/>
      <c r="AM28" s="249" t="s">
        <v>250</v>
      </c>
      <c r="AN28" s="249"/>
      <c r="AO28" s="249"/>
      <c r="AP28" s="249"/>
      <c r="AQ28" s="249"/>
      <c r="AR28" s="249"/>
      <c r="AS28" s="249"/>
      <c r="AT28" s="249"/>
      <c r="AU28" s="249"/>
      <c r="AV28" s="173"/>
      <c r="AW28" s="249" t="s">
        <v>149</v>
      </c>
      <c r="AX28" s="249"/>
      <c r="AY28" s="249"/>
      <c r="AZ28" s="249"/>
      <c r="BA28" s="249"/>
      <c r="BB28" s="249"/>
      <c r="BC28" s="249"/>
      <c r="BD28" s="249"/>
      <c r="BE28" s="249"/>
      <c r="BF28" s="249"/>
    </row>
    <row r="29" spans="1:58" ht="348.6" customHeight="1">
      <c r="F29" s="111"/>
      <c r="M29" s="115"/>
      <c r="N29" s="256" t="s">
        <v>181</v>
      </c>
      <c r="O29" s="256"/>
      <c r="P29" s="256"/>
      <c r="Q29" s="256"/>
      <c r="R29" s="256"/>
      <c r="S29" s="256"/>
      <c r="AE29" s="253" t="s">
        <v>306</v>
      </c>
      <c r="AF29" s="253"/>
      <c r="AG29" s="253"/>
      <c r="AH29" s="253"/>
      <c r="AI29" s="253"/>
      <c r="AJ29" s="253"/>
      <c r="AK29" s="253"/>
      <c r="AL29" s="253"/>
      <c r="AM29" s="253" t="s">
        <v>307</v>
      </c>
      <c r="AN29" s="253"/>
      <c r="AO29" s="253"/>
      <c r="AP29" s="253"/>
      <c r="AQ29" s="253"/>
      <c r="AR29" s="253"/>
      <c r="AS29" s="253"/>
      <c r="AT29" s="253"/>
      <c r="AU29" s="253"/>
      <c r="AV29" s="114"/>
      <c r="AW29" s="257" t="s">
        <v>264</v>
      </c>
      <c r="AX29" s="257"/>
      <c r="AY29" s="257"/>
      <c r="AZ29" s="257"/>
      <c r="BA29" s="257"/>
      <c r="BB29" s="257"/>
      <c r="BC29" s="257"/>
      <c r="BD29" s="257"/>
      <c r="BE29" s="257"/>
      <c r="BF29" s="257"/>
    </row>
    <row r="30" spans="1:58" ht="15.75">
      <c r="N30" s="255"/>
      <c r="O30" s="255"/>
      <c r="P30" s="255"/>
      <c r="Q30" s="255"/>
      <c r="R30" s="255"/>
      <c r="S30" s="255"/>
    </row>
    <row r="31" spans="1:58" ht="15.75">
      <c r="N31" s="255"/>
      <c r="O31" s="255"/>
      <c r="P31" s="255"/>
      <c r="Q31" s="255"/>
      <c r="R31" s="255"/>
      <c r="S31" s="255"/>
    </row>
    <row r="33" spans="1:1">
      <c r="A33" s="65" t="s">
        <v>316</v>
      </c>
    </row>
  </sheetData>
  <mergeCells count="64">
    <mergeCell ref="N31:S31"/>
    <mergeCell ref="AW28:BF28"/>
    <mergeCell ref="N29:S29"/>
    <mergeCell ref="AE29:AL29"/>
    <mergeCell ref="AM29:AU29"/>
    <mergeCell ref="AW29:BF29"/>
    <mergeCell ref="N30:S30"/>
    <mergeCell ref="AN20:AS20"/>
    <mergeCell ref="G21:I22"/>
    <mergeCell ref="O25:R25"/>
    <mergeCell ref="N26:S26"/>
    <mergeCell ref="N28:S28"/>
    <mergeCell ref="AE28:AL28"/>
    <mergeCell ref="AM28:AU28"/>
    <mergeCell ref="T17:AC28"/>
    <mergeCell ref="AF17:AI17"/>
    <mergeCell ref="AF18:AI18"/>
    <mergeCell ref="G19:L19"/>
    <mergeCell ref="AF19:AI19"/>
    <mergeCell ref="AF20:AI20"/>
    <mergeCell ref="AX16:AY16"/>
    <mergeCell ref="AY4:AY5"/>
    <mergeCell ref="G6:G10"/>
    <mergeCell ref="AX6:AX10"/>
    <mergeCell ref="H7:H9"/>
    <mergeCell ref="R4:R5"/>
    <mergeCell ref="S4:S5"/>
    <mergeCell ref="T4:T5"/>
    <mergeCell ref="AF4:AF5"/>
    <mergeCell ref="AN4:AN5"/>
    <mergeCell ref="AX4:AX5"/>
    <mergeCell ref="G15:K15"/>
    <mergeCell ref="T15:Y15"/>
    <mergeCell ref="AF15:AI15"/>
    <mergeCell ref="U16:AB16"/>
    <mergeCell ref="AF16:AI16"/>
    <mergeCell ref="A11:B11"/>
    <mergeCell ref="G11:H13"/>
    <mergeCell ref="AX11:AX15"/>
    <mergeCell ref="A12:B12"/>
    <mergeCell ref="A13:B13"/>
    <mergeCell ref="G14:H14"/>
    <mergeCell ref="N3:S3"/>
    <mergeCell ref="A4:A5"/>
    <mergeCell ref="B4:B5"/>
    <mergeCell ref="G4:G5"/>
    <mergeCell ref="H4:H5"/>
    <mergeCell ref="I4:I5"/>
    <mergeCell ref="N4:N6"/>
    <mergeCell ref="O4:O5"/>
    <mergeCell ref="P4:P5"/>
    <mergeCell ref="Q4:Q5"/>
    <mergeCell ref="AX1:BF1"/>
    <mergeCell ref="G2:L2"/>
    <mergeCell ref="T2:W2"/>
    <mergeCell ref="AF2:AH2"/>
    <mergeCell ref="AN2:AP2"/>
    <mergeCell ref="AX2:BF2"/>
    <mergeCell ref="AN1:AU1"/>
    <mergeCell ref="A1:E2"/>
    <mergeCell ref="G1:L1"/>
    <mergeCell ref="N1:S1"/>
    <mergeCell ref="U1:AB1"/>
    <mergeCell ref="AF1:AK1"/>
  </mergeCells>
  <printOptions horizontalCentered="1"/>
  <pageMargins left="0.7" right="0.7" top="1.2110000000000001" bottom="0.75" header="0.3" footer="0.3"/>
  <pageSetup paperSize="9" scale="50" pageOrder="overThenDown" orientation="portrait"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
متطلبات رأس المال لمخاطر السوق
للفترة المالية المنتهية في /  /
صفحة رقم (1) من (7)</firstHeader>
  </headerFooter>
  <colBreaks count="6" manualBreakCount="6">
    <brk id="5" max="1048575" man="1"/>
    <brk id="13" max="30" man="1"/>
    <brk id="19" max="1048575" man="1"/>
    <brk id="30" max="24" man="1"/>
    <brk id="38" max="24" man="1"/>
    <brk id="48"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9"/>
  <sheetViews>
    <sheetView showGridLines="0" showZeros="0" rightToLeft="1" view="pageBreakPreview" topLeftCell="B1" zoomScaleNormal="75" zoomScaleSheetLayoutView="100" workbookViewId="0">
      <selection activeCell="B4" sqref="B4:B5"/>
    </sheetView>
  </sheetViews>
  <sheetFormatPr defaultColWidth="9.140625" defaultRowHeight="12.75"/>
  <cols>
    <col min="1" max="1" width="14.140625" style="65" customWidth="1"/>
    <col min="2" max="2" width="42.42578125" style="65" customWidth="1"/>
    <col min="3" max="4" width="12.5703125" style="65" customWidth="1"/>
    <col min="5" max="5" width="19.42578125" style="65" customWidth="1"/>
    <col min="6" max="16384" width="9.140625" style="65"/>
  </cols>
  <sheetData>
    <row r="1" spans="1:5" ht="36.6" customHeight="1">
      <c r="A1" s="216" t="s">
        <v>125</v>
      </c>
      <c r="B1" s="216"/>
      <c r="C1" s="216"/>
      <c r="D1" s="216"/>
      <c r="E1" s="216"/>
    </row>
    <row r="2" spans="1:5" ht="27.75" customHeight="1">
      <c r="A2" s="216"/>
      <c r="B2" s="216"/>
      <c r="C2" s="216"/>
      <c r="D2" s="216"/>
      <c r="E2" s="216"/>
    </row>
    <row r="3" spans="1:5" ht="27.75" customHeight="1"/>
    <row r="4" spans="1:5" ht="68.099999999999994" customHeight="1">
      <c r="A4" s="210" t="s">
        <v>72</v>
      </c>
      <c r="B4" s="210" t="s">
        <v>76</v>
      </c>
      <c r="C4" s="72" t="s">
        <v>133</v>
      </c>
      <c r="D4" s="72" t="s">
        <v>134</v>
      </c>
      <c r="E4" s="72" t="s">
        <v>135</v>
      </c>
    </row>
    <row r="5" spans="1:5" ht="28.7" customHeight="1">
      <c r="A5" s="210"/>
      <c r="B5" s="210"/>
      <c r="C5" s="72" t="s">
        <v>84</v>
      </c>
      <c r="D5" s="72" t="s">
        <v>85</v>
      </c>
      <c r="E5" s="72" t="s">
        <v>95</v>
      </c>
    </row>
    <row r="6" spans="1:5" ht="16.7" customHeight="1">
      <c r="A6" s="63">
        <v>1</v>
      </c>
      <c r="B6" s="97" t="s">
        <v>126</v>
      </c>
      <c r="C6" s="64"/>
      <c r="D6" s="64"/>
      <c r="E6" s="64">
        <f>D6+C6</f>
        <v>0</v>
      </c>
    </row>
    <row r="7" spans="1:5" ht="16.7" customHeight="1">
      <c r="A7" s="63">
        <v>2</v>
      </c>
      <c r="B7" s="97" t="s">
        <v>127</v>
      </c>
      <c r="C7" s="64"/>
      <c r="D7" s="64"/>
      <c r="E7" s="64">
        <f>D7+C7</f>
        <v>0</v>
      </c>
    </row>
    <row r="8" spans="1:5" ht="16.7" customHeight="1">
      <c r="A8" s="63">
        <v>3</v>
      </c>
      <c r="B8" s="97" t="s">
        <v>128</v>
      </c>
      <c r="C8" s="64"/>
      <c r="D8" s="64"/>
      <c r="E8" s="64">
        <f>D8+C8</f>
        <v>0</v>
      </c>
    </row>
    <row r="9" spans="1:5" ht="16.7" customHeight="1">
      <c r="A9" s="63">
        <v>4</v>
      </c>
      <c r="B9" s="97" t="s">
        <v>129</v>
      </c>
      <c r="C9" s="89"/>
      <c r="D9" s="89"/>
      <c r="E9" s="64">
        <f>D9+C9</f>
        <v>0</v>
      </c>
    </row>
    <row r="10" spans="1:5" ht="16.7" customHeight="1">
      <c r="A10" s="63">
        <v>5</v>
      </c>
      <c r="B10" s="97" t="s">
        <v>130</v>
      </c>
      <c r="C10" s="89"/>
      <c r="D10" s="89"/>
      <c r="E10" s="64">
        <f>D10+C10</f>
        <v>0</v>
      </c>
    </row>
    <row r="11" spans="1:5" ht="16.7" customHeight="1">
      <c r="A11" s="225" t="s">
        <v>131</v>
      </c>
      <c r="B11" s="226"/>
      <c r="C11" s="89"/>
      <c r="D11" s="89"/>
      <c r="E11" s="64">
        <f>SUM(E6:E10)</f>
        <v>0</v>
      </c>
    </row>
    <row r="12" spans="1:5" ht="16.7" customHeight="1">
      <c r="A12" s="234" t="s">
        <v>132</v>
      </c>
      <c r="B12" s="235"/>
      <c r="C12" s="89"/>
      <c r="D12" s="89"/>
      <c r="E12" s="103">
        <v>1.875</v>
      </c>
    </row>
    <row r="13" spans="1:5" ht="16.7" customHeight="1">
      <c r="A13" s="234" t="s">
        <v>76</v>
      </c>
      <c r="B13" s="235"/>
      <c r="C13" s="89"/>
      <c r="D13" s="89"/>
      <c r="E13" s="102">
        <f>E11*E12</f>
        <v>0</v>
      </c>
    </row>
    <row r="14" spans="1:5" ht="16.5" customHeight="1">
      <c r="A14" s="99"/>
      <c r="B14" s="99"/>
      <c r="C14" s="99"/>
      <c r="D14" s="99"/>
      <c r="E14" s="99"/>
    </row>
    <row r="15" spans="1:5" ht="16.5" customHeight="1">
      <c r="A15" s="99"/>
      <c r="B15" s="99"/>
      <c r="C15" s="99"/>
      <c r="D15" s="99"/>
      <c r="E15" s="99"/>
    </row>
    <row r="16" spans="1:5" ht="16.5" customHeight="1">
      <c r="A16" s="99"/>
      <c r="B16" s="99"/>
      <c r="C16" s="99"/>
      <c r="D16" s="99"/>
      <c r="E16" s="99"/>
    </row>
    <row r="17" spans="1:5" ht="6" customHeight="1">
      <c r="A17" s="99"/>
      <c r="B17" s="99"/>
      <c r="C17" s="99"/>
      <c r="D17" s="99"/>
      <c r="E17" s="99"/>
    </row>
    <row r="18" spans="1:5" s="112" customFormat="1" ht="16.5" customHeight="1">
      <c r="A18" s="111"/>
      <c r="B18" s="111"/>
      <c r="C18" s="111"/>
      <c r="D18" s="111"/>
      <c r="E18" s="111"/>
    </row>
    <row r="19" spans="1:5" ht="16.7" customHeight="1"/>
    <row r="21" spans="1:5" ht="15.6" customHeight="1"/>
    <row r="26" spans="1:5" ht="12.95" customHeight="1"/>
    <row r="29" spans="1:5" ht="348" customHeight="1"/>
  </sheetData>
  <mergeCells count="6">
    <mergeCell ref="A13:B13"/>
    <mergeCell ref="A1:E2"/>
    <mergeCell ref="A4:A5"/>
    <mergeCell ref="B4:B5"/>
    <mergeCell ref="A12:B12"/>
    <mergeCell ref="A11:B11"/>
  </mergeCells>
  <printOptions horizontalCentered="1"/>
  <pageMargins left="0.52708333333333335" right="0.7" top="1.4583333333333333" bottom="2.1875" header="0.3" footer="0.3"/>
  <pageSetup paperSize="9" pageOrder="overThenDown" orientation="landscape"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
متطلبات رأس المال لمخاطر السوق
للفترة المالية المنتهية في /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E416B-2376-4E19-9078-4BB5B15819A6}">
  <sheetPr>
    <pageSetUpPr fitToPage="1"/>
  </sheetPr>
  <dimension ref="A1:H29"/>
  <sheetViews>
    <sheetView showGridLines="0" showZeros="0" rightToLeft="1" view="pageLayout" zoomScaleNormal="75" zoomScaleSheetLayoutView="100" workbookViewId="0">
      <selection activeCell="B2" sqref="B2:G2"/>
    </sheetView>
  </sheetViews>
  <sheetFormatPr defaultColWidth="9.140625" defaultRowHeight="12.75"/>
  <cols>
    <col min="1" max="1" width="4.140625" style="152" customWidth="1"/>
    <col min="2" max="2" width="17" style="152" customWidth="1"/>
    <col min="3" max="3" width="19.140625" style="152" customWidth="1"/>
    <col min="4" max="4" width="26" style="152" customWidth="1"/>
    <col min="5" max="7" width="13.5703125" style="152" customWidth="1"/>
    <col min="8" max="8" width="3.5703125" style="152" customWidth="1"/>
    <col min="9" max="16384" width="9.140625" style="152"/>
  </cols>
  <sheetData>
    <row r="1" spans="1:7" ht="36.6" customHeight="1">
      <c r="B1" s="260" t="s">
        <v>126</v>
      </c>
      <c r="C1" s="260"/>
      <c r="D1" s="260"/>
      <c r="E1" s="260"/>
      <c r="F1" s="260"/>
      <c r="G1" s="260"/>
    </row>
    <row r="2" spans="1:7" ht="27.75" customHeight="1">
      <c r="B2" s="259" t="s">
        <v>133</v>
      </c>
      <c r="C2" s="259"/>
      <c r="D2" s="259"/>
      <c r="E2" s="259"/>
      <c r="F2" s="259"/>
      <c r="G2" s="259"/>
    </row>
    <row r="3" spans="1:7" ht="27.75" customHeight="1">
      <c r="B3" s="181"/>
      <c r="C3" s="181"/>
      <c r="G3" s="182"/>
    </row>
    <row r="4" spans="1:7" ht="68.099999999999994" customHeight="1">
      <c r="B4" s="258" t="s">
        <v>142</v>
      </c>
      <c r="C4" s="258" t="s">
        <v>141</v>
      </c>
      <c r="D4" s="258" t="s">
        <v>140</v>
      </c>
      <c r="E4" s="183" t="s">
        <v>139</v>
      </c>
      <c r="F4" s="183" t="s">
        <v>136</v>
      </c>
      <c r="G4" s="183" t="s">
        <v>137</v>
      </c>
    </row>
    <row r="5" spans="1:7" ht="28.7" customHeight="1">
      <c r="B5" s="258"/>
      <c r="C5" s="258"/>
      <c r="D5" s="258"/>
      <c r="E5" s="183" t="s">
        <v>84</v>
      </c>
      <c r="F5" s="183" t="s">
        <v>85</v>
      </c>
      <c r="G5" s="183" t="s">
        <v>138</v>
      </c>
    </row>
    <row r="6" spans="1:7" ht="16.7" customHeight="1">
      <c r="B6" s="258" t="s">
        <v>143</v>
      </c>
      <c r="C6" s="183">
        <v>1</v>
      </c>
      <c r="D6" s="183" t="s">
        <v>68</v>
      </c>
      <c r="E6" s="184">
        <v>0</v>
      </c>
      <c r="F6" s="185"/>
      <c r="G6" s="186">
        <f>E6*F6</f>
        <v>0</v>
      </c>
    </row>
    <row r="7" spans="1:7" ht="16.7" customHeight="1">
      <c r="B7" s="265"/>
      <c r="C7" s="258" t="s">
        <v>69</v>
      </c>
      <c r="D7" s="183" t="s">
        <v>145</v>
      </c>
      <c r="E7" s="184">
        <v>2.5000000000000001E-3</v>
      </c>
      <c r="F7" s="187">
        <v>0</v>
      </c>
      <c r="G7" s="186">
        <f t="shared" ref="G7:G14" si="0">E7*F7</f>
        <v>0</v>
      </c>
    </row>
    <row r="8" spans="1:7" ht="16.7" customHeight="1">
      <c r="B8" s="265"/>
      <c r="C8" s="258"/>
      <c r="D8" s="183" t="s">
        <v>146</v>
      </c>
      <c r="E8" s="184">
        <v>0.01</v>
      </c>
      <c r="F8" s="187"/>
      <c r="G8" s="186">
        <f t="shared" si="0"/>
        <v>0</v>
      </c>
    </row>
    <row r="9" spans="1:7" ht="16.7" customHeight="1">
      <c r="A9" s="188"/>
      <c r="B9" s="265"/>
      <c r="C9" s="258"/>
      <c r="D9" s="183" t="s">
        <v>147</v>
      </c>
      <c r="E9" s="184">
        <v>1.6E-2</v>
      </c>
      <c r="F9" s="187"/>
      <c r="G9" s="186">
        <f t="shared" si="0"/>
        <v>0</v>
      </c>
    </row>
    <row r="10" spans="1:7" ht="16.7" customHeight="1">
      <c r="B10" s="266"/>
      <c r="C10" s="183" t="s">
        <v>70</v>
      </c>
      <c r="D10" s="183" t="s">
        <v>68</v>
      </c>
      <c r="E10" s="184">
        <v>0.12</v>
      </c>
      <c r="F10" s="187"/>
      <c r="G10" s="186">
        <f t="shared" si="0"/>
        <v>0</v>
      </c>
    </row>
    <row r="11" spans="1:7" ht="16.7" customHeight="1">
      <c r="A11" s="189"/>
      <c r="B11" s="267" t="s">
        <v>349</v>
      </c>
      <c r="C11" s="268"/>
      <c r="D11" s="183" t="s">
        <v>145</v>
      </c>
      <c r="E11" s="184">
        <v>2.5000000000000001E-3</v>
      </c>
      <c r="F11" s="190"/>
      <c r="G11" s="186">
        <f t="shared" si="0"/>
        <v>0</v>
      </c>
    </row>
    <row r="12" spans="1:7" ht="16.7" customHeight="1">
      <c r="A12" s="191"/>
      <c r="B12" s="269"/>
      <c r="C12" s="270"/>
      <c r="D12" s="183" t="s">
        <v>146</v>
      </c>
      <c r="E12" s="184">
        <v>0.01</v>
      </c>
      <c r="F12" s="190"/>
      <c r="G12" s="186">
        <f t="shared" si="0"/>
        <v>0</v>
      </c>
    </row>
    <row r="13" spans="1:7" ht="16.7" customHeight="1">
      <c r="A13" s="191"/>
      <c r="B13" s="271"/>
      <c r="C13" s="272"/>
      <c r="D13" s="183" t="s">
        <v>147</v>
      </c>
      <c r="E13" s="184">
        <v>1.6E-2</v>
      </c>
      <c r="F13" s="190"/>
      <c r="G13" s="186">
        <f t="shared" si="0"/>
        <v>0</v>
      </c>
    </row>
    <row r="14" spans="1:7" ht="16.7" customHeight="1">
      <c r="A14" s="191"/>
      <c r="B14" s="258" t="s">
        <v>144</v>
      </c>
      <c r="C14" s="258"/>
      <c r="D14" s="183" t="s">
        <v>68</v>
      </c>
      <c r="E14" s="184">
        <v>0.12</v>
      </c>
      <c r="F14" s="190">
        <v>0</v>
      </c>
      <c r="G14" s="186">
        <f t="shared" si="0"/>
        <v>0</v>
      </c>
    </row>
    <row r="15" spans="1:7" ht="16.7" customHeight="1">
      <c r="A15" s="191"/>
      <c r="B15" s="263" t="s">
        <v>148</v>
      </c>
      <c r="C15" s="263"/>
      <c r="D15" s="264"/>
      <c r="E15" s="264"/>
      <c r="F15" s="264"/>
      <c r="G15" s="192">
        <f>SUM(G6:G14)</f>
        <v>0</v>
      </c>
    </row>
    <row r="16" spans="1:7" ht="16.7" customHeight="1">
      <c r="A16" s="191"/>
      <c r="B16" s="191"/>
      <c r="C16" s="193"/>
      <c r="D16" s="194"/>
      <c r="E16" s="194"/>
      <c r="F16" s="194"/>
      <c r="G16" s="193"/>
    </row>
    <row r="17" spans="1:8" ht="6.6" customHeight="1"/>
    <row r="18" spans="1:8" s="195" customFormat="1" ht="16.7" customHeight="1"/>
    <row r="19" spans="1:8" ht="16.7" customHeight="1">
      <c r="B19" s="262" t="s">
        <v>149</v>
      </c>
      <c r="C19" s="262"/>
      <c r="D19" s="262"/>
      <c r="E19" s="262"/>
      <c r="F19" s="262"/>
      <c r="G19" s="262"/>
    </row>
    <row r="21" spans="1:8" ht="15.6" customHeight="1">
      <c r="B21" s="261" t="s">
        <v>355</v>
      </c>
      <c r="C21" s="261"/>
      <c r="D21" s="261"/>
      <c r="E21" s="261"/>
      <c r="F21" s="261"/>
      <c r="G21" s="261"/>
    </row>
    <row r="22" spans="1:8" ht="79.5" customHeight="1">
      <c r="B22" s="261"/>
      <c r="C22" s="261"/>
      <c r="D22" s="261"/>
      <c r="E22" s="261"/>
      <c r="F22" s="261"/>
      <c r="G22" s="261"/>
    </row>
    <row r="23" spans="1:8">
      <c r="B23" s="180"/>
      <c r="C23" s="180"/>
      <c r="D23" s="180"/>
      <c r="E23" s="180"/>
      <c r="F23" s="180"/>
      <c r="G23" s="180"/>
    </row>
    <row r="24" spans="1:8">
      <c r="B24" s="180"/>
      <c r="C24" s="180"/>
      <c r="D24" s="180"/>
      <c r="E24" s="180"/>
      <c r="F24" s="180"/>
      <c r="G24" s="180"/>
    </row>
    <row r="25" spans="1:8">
      <c r="B25" s="180"/>
      <c r="C25" s="180"/>
      <c r="D25" s="180"/>
      <c r="E25" s="180"/>
      <c r="F25" s="180"/>
      <c r="G25" s="180"/>
    </row>
    <row r="26" spans="1:8" ht="12.95" customHeight="1"/>
    <row r="28" spans="1:8" ht="15.75">
      <c r="A28" s="191"/>
    </row>
    <row r="29" spans="1:8" ht="348.6" customHeight="1">
      <c r="A29" s="196"/>
      <c r="H29" s="180"/>
    </row>
  </sheetData>
  <mergeCells count="12">
    <mergeCell ref="B21:G22"/>
    <mergeCell ref="B19:G19"/>
    <mergeCell ref="B15:F15"/>
    <mergeCell ref="B6:B10"/>
    <mergeCell ref="C7:C9"/>
    <mergeCell ref="B11:C13"/>
    <mergeCell ref="B14:C14"/>
    <mergeCell ref="B4:B5"/>
    <mergeCell ref="C4:C5"/>
    <mergeCell ref="D4:D5"/>
    <mergeCell ref="B2:G2"/>
    <mergeCell ref="B1:G1"/>
  </mergeCells>
  <printOptions horizontalCentered="1"/>
  <pageMargins left="0.7" right="0.7" top="1.2110000000000001" bottom="0.75" header="0.3" footer="0.3"/>
  <pageSetup paperSize="9" scale="89" pageOrder="overThenDown" orientation="landscape"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(2-أ)
متطلبات رأس المال لمخاطر السوق
للفترة المالية المنتهية في /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B40C-06B9-4CD4-BDAB-0976E588A736}">
  <sheetPr>
    <pageSetUpPr fitToPage="1"/>
  </sheetPr>
  <dimension ref="A1:F31"/>
  <sheetViews>
    <sheetView showGridLines="0" showZeros="0" rightToLeft="1" view="pageBreakPreview" zoomScaleNormal="75" zoomScaleSheetLayoutView="100" workbookViewId="0">
      <selection activeCell="A4" sqref="A4:A6"/>
    </sheetView>
  </sheetViews>
  <sheetFormatPr defaultColWidth="9.140625" defaultRowHeight="12.75"/>
  <cols>
    <col min="1" max="1" width="33.140625" style="65" customWidth="1"/>
    <col min="2" max="3" width="20.140625" style="65" bestFit="1" customWidth="1"/>
    <col min="4" max="4" width="22.140625" style="65" bestFit="1" customWidth="1"/>
    <col min="5" max="5" width="15" style="65" customWidth="1"/>
    <col min="6" max="6" width="19.85546875" style="65" customWidth="1"/>
    <col min="7" max="16384" width="9.140625" style="65"/>
  </cols>
  <sheetData>
    <row r="1" spans="1:6" ht="36.6" customHeight="1">
      <c r="A1" s="218" t="s">
        <v>134</v>
      </c>
      <c r="B1" s="218"/>
      <c r="C1" s="218"/>
      <c r="D1" s="218"/>
      <c r="E1" s="218"/>
      <c r="F1" s="218"/>
    </row>
    <row r="2" spans="1:6" ht="27.75" customHeight="1">
      <c r="A2" s="153" t="s">
        <v>152</v>
      </c>
      <c r="B2" s="168"/>
      <c r="C2" s="168"/>
      <c r="D2" s="168"/>
      <c r="E2" s="168"/>
      <c r="F2" s="168"/>
    </row>
    <row r="3" spans="1:6" ht="27.75" customHeight="1">
      <c r="A3" s="220" t="s">
        <v>153</v>
      </c>
      <c r="B3" s="220"/>
      <c r="C3" s="220"/>
      <c r="D3" s="220"/>
      <c r="E3" s="220"/>
      <c r="F3" s="220"/>
    </row>
    <row r="4" spans="1:6" ht="68.099999999999994" customHeight="1">
      <c r="A4" s="221" t="s">
        <v>154</v>
      </c>
      <c r="B4" s="224" t="s">
        <v>155</v>
      </c>
      <c r="C4" s="224" t="s">
        <v>156</v>
      </c>
      <c r="D4" s="224" t="s">
        <v>158</v>
      </c>
      <c r="E4" s="224" t="s">
        <v>160</v>
      </c>
      <c r="F4" s="224" t="s">
        <v>161</v>
      </c>
    </row>
    <row r="5" spans="1:6" ht="28.7" customHeight="1">
      <c r="A5" s="222"/>
      <c r="B5" s="224"/>
      <c r="C5" s="224"/>
      <c r="D5" s="224"/>
      <c r="E5" s="224"/>
      <c r="F5" s="224"/>
    </row>
    <row r="6" spans="1:6" ht="16.7" customHeight="1">
      <c r="A6" s="223"/>
      <c r="B6" s="167" t="s">
        <v>84</v>
      </c>
      <c r="C6" s="167" t="s">
        <v>85</v>
      </c>
      <c r="D6" s="167" t="s">
        <v>159</v>
      </c>
      <c r="E6" s="167" t="s">
        <v>162</v>
      </c>
      <c r="F6" s="167" t="s">
        <v>163</v>
      </c>
    </row>
    <row r="7" spans="1:6" ht="16.7" customHeight="1">
      <c r="A7" s="154" t="s">
        <v>166</v>
      </c>
      <c r="B7" s="74">
        <v>0</v>
      </c>
      <c r="C7" s="74">
        <v>0</v>
      </c>
      <c r="D7" s="75">
        <f>B7 +ABS(C7)</f>
        <v>0</v>
      </c>
      <c r="E7" s="76">
        <v>0</v>
      </c>
      <c r="F7" s="77">
        <f>PRODUCT(D7:E7)</f>
        <v>0</v>
      </c>
    </row>
    <row r="8" spans="1:6" ht="16.7" customHeight="1">
      <c r="A8" s="154" t="s">
        <v>164</v>
      </c>
      <c r="B8" s="74"/>
      <c r="C8" s="74">
        <v>0</v>
      </c>
      <c r="D8" s="75">
        <f t="shared" ref="D8:D10" si="0">B8 +ABS(C8)</f>
        <v>0</v>
      </c>
      <c r="E8" s="78">
        <v>2E-3</v>
      </c>
      <c r="F8" s="77">
        <f>PRODUCT(D8:E8)</f>
        <v>0</v>
      </c>
    </row>
    <row r="9" spans="1:6" ht="16.7" customHeight="1">
      <c r="A9" s="154" t="s">
        <v>167</v>
      </c>
      <c r="B9" s="74">
        <v>0</v>
      </c>
      <c r="C9" s="74">
        <v>0</v>
      </c>
      <c r="D9" s="75">
        <f t="shared" si="0"/>
        <v>0</v>
      </c>
      <c r="E9" s="78">
        <v>4.0000000000000001E-3</v>
      </c>
      <c r="F9" s="77">
        <f t="shared" ref="F8:F10" si="1">PRODUCT(D9:E9)</f>
        <v>0</v>
      </c>
    </row>
    <row r="10" spans="1:6" ht="16.7" customHeight="1">
      <c r="A10" s="154" t="s">
        <v>168</v>
      </c>
      <c r="B10" s="74">
        <v>0</v>
      </c>
      <c r="C10" s="74">
        <v>0</v>
      </c>
      <c r="D10" s="75">
        <f t="shared" si="0"/>
        <v>0</v>
      </c>
      <c r="E10" s="78">
        <v>7.0000000000000001E-3</v>
      </c>
      <c r="F10" s="77">
        <f t="shared" si="1"/>
        <v>0</v>
      </c>
    </row>
    <row r="11" spans="1:6" ht="16.7" customHeight="1">
      <c r="A11" s="80"/>
      <c r="B11" s="81"/>
      <c r="C11" s="81"/>
      <c r="D11" s="82"/>
      <c r="E11" s="83"/>
      <c r="F11" s="84"/>
    </row>
    <row r="12" spans="1:6" ht="16.7" customHeight="1">
      <c r="A12" s="154" t="s">
        <v>169</v>
      </c>
      <c r="B12" s="74">
        <v>0</v>
      </c>
      <c r="C12" s="74">
        <v>0</v>
      </c>
      <c r="D12" s="75">
        <f t="shared" ref="D12:D14" si="2">B12 +ABS(C12)</f>
        <v>0</v>
      </c>
      <c r="E12" s="78">
        <v>1.2500000000000001E-2</v>
      </c>
      <c r="F12" s="77">
        <f t="shared" ref="F12:F14" si="3">PRODUCT(D12:E12)</f>
        <v>0</v>
      </c>
    </row>
    <row r="13" spans="1:6" ht="16.7" customHeight="1">
      <c r="A13" s="154" t="s">
        <v>170</v>
      </c>
      <c r="B13" s="74"/>
      <c r="C13" s="74">
        <v>0</v>
      </c>
      <c r="D13" s="75">
        <f t="shared" si="2"/>
        <v>0</v>
      </c>
      <c r="E13" s="78">
        <v>1.7500000000000002E-2</v>
      </c>
      <c r="F13" s="77">
        <f t="shared" si="3"/>
        <v>0</v>
      </c>
    </row>
    <row r="14" spans="1:6" ht="16.7" customHeight="1">
      <c r="A14" s="154" t="s">
        <v>171</v>
      </c>
      <c r="B14" s="74">
        <v>0</v>
      </c>
      <c r="C14" s="74">
        <v>0</v>
      </c>
      <c r="D14" s="75">
        <f t="shared" si="2"/>
        <v>0</v>
      </c>
      <c r="E14" s="78">
        <v>2.2499999999999999E-2</v>
      </c>
      <c r="F14" s="77">
        <f t="shared" si="3"/>
        <v>0</v>
      </c>
    </row>
    <row r="15" spans="1:6" ht="16.7" customHeight="1">
      <c r="A15" s="80"/>
      <c r="B15" s="81"/>
      <c r="C15" s="81"/>
      <c r="D15" s="82"/>
      <c r="E15" s="83"/>
      <c r="F15" s="84"/>
    </row>
    <row r="16" spans="1:6" ht="16.7" customHeight="1">
      <c r="A16" s="154" t="s">
        <v>172</v>
      </c>
      <c r="B16" s="74">
        <v>0</v>
      </c>
      <c r="C16" s="74">
        <v>0</v>
      </c>
      <c r="D16" s="75">
        <f t="shared" ref="D16:D23" si="4">B16 +ABS(C16)</f>
        <v>0</v>
      </c>
      <c r="E16" s="78">
        <v>2.75E-2</v>
      </c>
      <c r="F16" s="77">
        <f t="shared" ref="F16:F23" si="5">PRODUCT(D16:E16)</f>
        <v>0</v>
      </c>
    </row>
    <row r="17" spans="1:6" ht="20.25" customHeight="1">
      <c r="A17" s="154" t="s">
        <v>173</v>
      </c>
      <c r="B17" s="74">
        <v>0</v>
      </c>
      <c r="C17" s="74">
        <v>0</v>
      </c>
      <c r="D17" s="75">
        <f t="shared" si="4"/>
        <v>0</v>
      </c>
      <c r="E17" s="78">
        <v>3.2500000000000001E-2</v>
      </c>
      <c r="F17" s="77">
        <f t="shared" si="5"/>
        <v>0</v>
      </c>
    </row>
    <row r="18" spans="1:6" s="112" customFormat="1" ht="16.7" customHeight="1">
      <c r="A18" s="154" t="s">
        <v>174</v>
      </c>
      <c r="B18" s="74"/>
      <c r="C18" s="74">
        <v>0</v>
      </c>
      <c r="D18" s="75">
        <f t="shared" si="4"/>
        <v>0</v>
      </c>
      <c r="E18" s="78">
        <v>3.7499999999999999E-2</v>
      </c>
      <c r="F18" s="77">
        <f t="shared" si="5"/>
        <v>0</v>
      </c>
    </row>
    <row r="19" spans="1:6" ht="16.7" customHeight="1">
      <c r="A19" s="154" t="s">
        <v>175</v>
      </c>
      <c r="B19" s="74">
        <v>0</v>
      </c>
      <c r="C19" s="74">
        <v>0</v>
      </c>
      <c r="D19" s="75">
        <f t="shared" si="4"/>
        <v>0</v>
      </c>
      <c r="E19" s="78">
        <v>4.4999999999999998E-2</v>
      </c>
      <c r="F19" s="77">
        <f t="shared" si="5"/>
        <v>0</v>
      </c>
    </row>
    <row r="20" spans="1:6" ht="15.75">
      <c r="A20" s="154" t="s">
        <v>176</v>
      </c>
      <c r="B20" s="74"/>
      <c r="C20" s="74">
        <v>0</v>
      </c>
      <c r="D20" s="75">
        <f t="shared" si="4"/>
        <v>0</v>
      </c>
      <c r="E20" s="78">
        <v>5.2499999999999998E-2</v>
      </c>
      <c r="F20" s="77">
        <f t="shared" si="5"/>
        <v>0</v>
      </c>
    </row>
    <row r="21" spans="1:6" ht="15.6" customHeight="1">
      <c r="A21" s="154" t="s">
        <v>177</v>
      </c>
      <c r="B21" s="74">
        <v>0</v>
      </c>
      <c r="C21" s="74">
        <v>0</v>
      </c>
      <c r="D21" s="75">
        <f t="shared" si="4"/>
        <v>0</v>
      </c>
      <c r="E21" s="78">
        <v>0.06</v>
      </c>
      <c r="F21" s="77">
        <f t="shared" si="5"/>
        <v>0</v>
      </c>
    </row>
    <row r="22" spans="1:6" ht="15.75">
      <c r="A22" s="154" t="s">
        <v>178</v>
      </c>
      <c r="B22" s="74">
        <v>0</v>
      </c>
      <c r="C22" s="74">
        <v>0</v>
      </c>
      <c r="D22" s="75">
        <f t="shared" si="4"/>
        <v>0</v>
      </c>
      <c r="E22" s="78">
        <v>0.08</v>
      </c>
      <c r="F22" s="77">
        <f t="shared" si="5"/>
        <v>0</v>
      </c>
    </row>
    <row r="23" spans="1:6" ht="15.75">
      <c r="A23" s="154" t="s">
        <v>165</v>
      </c>
      <c r="B23" s="74">
        <v>0</v>
      </c>
      <c r="C23" s="74">
        <v>0</v>
      </c>
      <c r="D23" s="75">
        <f t="shared" si="4"/>
        <v>0</v>
      </c>
      <c r="E23" s="78">
        <v>0.125</v>
      </c>
      <c r="F23" s="77">
        <f t="shared" si="5"/>
        <v>0</v>
      </c>
    </row>
    <row r="24" spans="1:6" ht="15.75">
      <c r="A24" s="85" t="s">
        <v>37</v>
      </c>
      <c r="B24" s="86">
        <f>SUM(B16:B23)+SUM(B12:B14)+SUM(B7:B10)</f>
        <v>0</v>
      </c>
      <c r="C24" s="86">
        <f>SUM(C16:C23)+SUM(C12:C14)+SUM(C7:C10)</f>
        <v>0</v>
      </c>
      <c r="D24" s="86">
        <f>SUM(D16:D23)+SUM(D12:D14)+SUM(D7:D10)</f>
        <v>0</v>
      </c>
      <c r="E24" s="79"/>
      <c r="F24" s="87"/>
    </row>
    <row r="25" spans="1:6" ht="15.75">
      <c r="A25" s="139"/>
      <c r="B25" s="224"/>
      <c r="C25" s="224"/>
      <c r="D25" s="224"/>
      <c r="E25" s="224"/>
      <c r="F25" s="88">
        <f>SUM(F7:F23)</f>
        <v>0</v>
      </c>
    </row>
    <row r="26" spans="1:6" ht="12.95" customHeight="1">
      <c r="A26" s="251" t="s">
        <v>179</v>
      </c>
      <c r="B26" s="251"/>
      <c r="C26" s="251"/>
      <c r="D26" s="251"/>
      <c r="E26" s="251"/>
      <c r="F26" s="251"/>
    </row>
    <row r="28" spans="1:6" ht="18.75">
      <c r="A28" s="252" t="s">
        <v>180</v>
      </c>
      <c r="B28" s="252"/>
      <c r="C28" s="252"/>
      <c r="D28" s="252"/>
      <c r="E28" s="252"/>
      <c r="F28" s="252"/>
    </row>
    <row r="29" spans="1:6" ht="117" customHeight="1">
      <c r="A29" s="256" t="s">
        <v>181</v>
      </c>
      <c r="B29" s="256"/>
      <c r="C29" s="256"/>
      <c r="D29" s="256"/>
      <c r="E29" s="256"/>
      <c r="F29" s="256"/>
    </row>
    <row r="30" spans="1:6" ht="15.75">
      <c r="A30" s="255"/>
      <c r="B30" s="255"/>
      <c r="C30" s="255"/>
      <c r="D30" s="255"/>
      <c r="E30" s="255"/>
      <c r="F30" s="255"/>
    </row>
    <row r="31" spans="1:6" ht="15.75">
      <c r="A31" s="255"/>
      <c r="B31" s="255"/>
      <c r="C31" s="255"/>
      <c r="D31" s="255"/>
      <c r="E31" s="255"/>
      <c r="F31" s="255"/>
    </row>
  </sheetData>
  <mergeCells count="14">
    <mergeCell ref="A31:F31"/>
    <mergeCell ref="A29:F29"/>
    <mergeCell ref="A30:F30"/>
    <mergeCell ref="B25:E25"/>
    <mergeCell ref="A26:F26"/>
    <mergeCell ref="A28:F28"/>
    <mergeCell ref="A1:F1"/>
    <mergeCell ref="E4:E5"/>
    <mergeCell ref="F4:F5"/>
    <mergeCell ref="A3:F3"/>
    <mergeCell ref="A4:A6"/>
    <mergeCell ref="B4:B5"/>
    <mergeCell ref="C4:C5"/>
    <mergeCell ref="D4:D5"/>
  </mergeCells>
  <printOptions horizontalCentered="1"/>
  <pageMargins left="0.7" right="0.7" top="1.2110000000000001" bottom="0.75" header="0.3" footer="0.3"/>
  <pageSetup paperSize="9" scale="68" pageOrder="overThenDown" orientation="portrait"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 xml:space="preserve">&amp;Lألف دينار كويتي&amp;C&amp;"Arial,Bold"&amp;12مخاطر السوق
جدول رقم (2-ب)
متطلبات رأس المال لمخاطر السوق
للفترة المالية المنتهية في /  /
</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1A06-2E73-47D0-A6DD-720BEA9492BE}">
  <sheetPr>
    <pageSetUpPr fitToPage="1"/>
  </sheetPr>
  <dimension ref="A1:J29"/>
  <sheetViews>
    <sheetView showGridLines="0" showZeros="0" rightToLeft="1" view="pageBreakPreview" zoomScaleNormal="75" zoomScaleSheetLayoutView="100" zoomScalePageLayoutView="70" workbookViewId="0">
      <selection activeCell="A4" sqref="A4:A5"/>
    </sheetView>
  </sheetViews>
  <sheetFormatPr defaultColWidth="9.140625" defaultRowHeight="12.75"/>
  <cols>
    <col min="1" max="1" width="22" style="65" customWidth="1"/>
    <col min="2" max="3" width="13.42578125" style="65" customWidth="1"/>
    <col min="4" max="5" width="14.42578125" style="65" customWidth="1"/>
    <col min="6" max="10" width="13.42578125" style="65" customWidth="1"/>
    <col min="11" max="16384" width="9.140625" style="65"/>
  </cols>
  <sheetData>
    <row r="1" spans="1:10" ht="36.6" customHeight="1">
      <c r="A1" s="113"/>
      <c r="B1" s="217" t="s">
        <v>182</v>
      </c>
      <c r="C1" s="217"/>
      <c r="D1" s="217"/>
      <c r="E1" s="217"/>
      <c r="F1" s="217"/>
      <c r="G1" s="217"/>
      <c r="H1" s="217"/>
      <c r="I1" s="217"/>
    </row>
    <row r="2" spans="1:10" ht="27.75" customHeight="1">
      <c r="A2" s="219"/>
      <c r="B2" s="219"/>
      <c r="C2" s="219"/>
      <c r="D2" s="219"/>
    </row>
    <row r="3" spans="1:10" ht="27.75" customHeight="1">
      <c r="A3" s="91"/>
      <c r="B3" s="91"/>
      <c r="C3" s="91"/>
      <c r="D3" s="105"/>
    </row>
    <row r="4" spans="1:10" ht="68.099999999999994" customHeight="1">
      <c r="A4" s="242" t="s">
        <v>183</v>
      </c>
      <c r="B4" s="175" t="s">
        <v>194</v>
      </c>
      <c r="C4" s="175" t="s">
        <v>193</v>
      </c>
      <c r="D4" s="175" t="s">
        <v>191</v>
      </c>
      <c r="E4" s="175" t="s">
        <v>192</v>
      </c>
      <c r="F4" s="175" t="s">
        <v>157</v>
      </c>
      <c r="G4" s="175" t="s">
        <v>195</v>
      </c>
      <c r="H4" s="175" t="s">
        <v>197</v>
      </c>
      <c r="I4" s="175" t="s">
        <v>198</v>
      </c>
      <c r="J4" s="175" t="s">
        <v>71</v>
      </c>
    </row>
    <row r="5" spans="1:10" ht="28.7" customHeight="1">
      <c r="A5" s="242"/>
      <c r="B5" s="106" t="s">
        <v>84</v>
      </c>
      <c r="C5" s="106" t="s">
        <v>85</v>
      </c>
      <c r="D5" s="106" t="s">
        <v>95</v>
      </c>
      <c r="E5" s="175" t="s">
        <v>162</v>
      </c>
      <c r="F5" s="175" t="s">
        <v>196</v>
      </c>
      <c r="G5" s="175" t="s">
        <v>199</v>
      </c>
      <c r="H5" s="175" t="s">
        <v>200</v>
      </c>
      <c r="I5" s="175" t="s">
        <v>201</v>
      </c>
      <c r="J5" s="175" t="s">
        <v>202</v>
      </c>
    </row>
    <row r="6" spans="1:10" ht="16.7" customHeight="1">
      <c r="A6" s="107" t="s">
        <v>184</v>
      </c>
      <c r="B6" s="108"/>
      <c r="C6" s="108"/>
      <c r="D6" s="108">
        <v>0</v>
      </c>
      <c r="E6" s="108">
        <v>0</v>
      </c>
      <c r="F6" s="109">
        <f t="shared" ref="F6:F8" si="0">B6 +ABS(C6) +D6 + ABS(E6)</f>
        <v>0</v>
      </c>
      <c r="G6" s="109">
        <f>SUM(B6:E6)</f>
        <v>0</v>
      </c>
      <c r="H6" s="109">
        <f>ROUND(PRODUCT(F6,8%),3)</f>
        <v>0</v>
      </c>
      <c r="I6" s="109">
        <f>ROUND(PRODUCT(G6,8%),3)</f>
        <v>0</v>
      </c>
      <c r="J6" s="109">
        <f>SUM(H6:I6)</f>
        <v>0</v>
      </c>
    </row>
    <row r="7" spans="1:10" ht="16.7" customHeight="1">
      <c r="A7" s="107" t="s">
        <v>185</v>
      </c>
      <c r="B7" s="108">
        <v>0</v>
      </c>
      <c r="C7" s="108">
        <v>0</v>
      </c>
      <c r="D7" s="108">
        <v>0</v>
      </c>
      <c r="E7" s="108">
        <v>0</v>
      </c>
      <c r="F7" s="109">
        <f t="shared" si="0"/>
        <v>0</v>
      </c>
      <c r="G7" s="109">
        <f t="shared" ref="G7:G12" si="1">SUM(B7:E7)</f>
        <v>0</v>
      </c>
      <c r="H7" s="109">
        <f t="shared" ref="H7:I12" si="2">ROUND(PRODUCT(F7,8%),3)</f>
        <v>0</v>
      </c>
      <c r="I7" s="109">
        <f t="shared" si="2"/>
        <v>0</v>
      </c>
      <c r="J7" s="109">
        <f t="shared" ref="J7:J12" si="3">SUM(H7:I7)</f>
        <v>0</v>
      </c>
    </row>
    <row r="8" spans="1:10" ht="16.7" customHeight="1">
      <c r="A8" s="107" t="s">
        <v>186</v>
      </c>
      <c r="B8" s="108">
        <v>0</v>
      </c>
      <c r="C8" s="108">
        <v>0</v>
      </c>
      <c r="D8" s="108">
        <v>0</v>
      </c>
      <c r="E8" s="108">
        <v>0</v>
      </c>
      <c r="F8" s="109">
        <f t="shared" si="0"/>
        <v>0</v>
      </c>
      <c r="G8" s="109">
        <f t="shared" si="1"/>
        <v>0</v>
      </c>
      <c r="H8" s="109">
        <f t="shared" si="2"/>
        <v>0</v>
      </c>
      <c r="I8" s="109">
        <f t="shared" si="2"/>
        <v>0</v>
      </c>
      <c r="J8" s="109">
        <f t="shared" si="3"/>
        <v>0</v>
      </c>
    </row>
    <row r="9" spans="1:10" ht="16.7" customHeight="1">
      <c r="A9" s="107" t="s">
        <v>187</v>
      </c>
      <c r="B9" s="108">
        <v>0</v>
      </c>
      <c r="C9" s="108">
        <v>0</v>
      </c>
      <c r="D9" s="108">
        <v>0</v>
      </c>
      <c r="E9" s="108">
        <v>0</v>
      </c>
      <c r="F9" s="109">
        <f>B9 +ABS(C9) +D9 + ABS(E9)</f>
        <v>0</v>
      </c>
      <c r="G9" s="109">
        <f t="shared" si="1"/>
        <v>0</v>
      </c>
      <c r="H9" s="109">
        <f t="shared" si="2"/>
        <v>0</v>
      </c>
      <c r="I9" s="109">
        <f t="shared" si="2"/>
        <v>0</v>
      </c>
      <c r="J9" s="109">
        <f>SUM(H9:I9)</f>
        <v>0</v>
      </c>
    </row>
    <row r="10" spans="1:10" ht="16.7" customHeight="1">
      <c r="A10" s="107" t="s">
        <v>188</v>
      </c>
      <c r="B10" s="108">
        <v>0</v>
      </c>
      <c r="C10" s="108">
        <v>0</v>
      </c>
      <c r="D10" s="108">
        <v>0</v>
      </c>
      <c r="E10" s="108">
        <v>0</v>
      </c>
      <c r="F10" s="109">
        <f t="shared" ref="F10:F12" si="4">B10 +ABS(C10) +D10 + ABS(E10)</f>
        <v>0</v>
      </c>
      <c r="G10" s="109">
        <f t="shared" si="1"/>
        <v>0</v>
      </c>
      <c r="H10" s="109">
        <f t="shared" si="2"/>
        <v>0</v>
      </c>
      <c r="I10" s="109">
        <f t="shared" si="2"/>
        <v>0</v>
      </c>
      <c r="J10" s="109">
        <f t="shared" si="3"/>
        <v>0</v>
      </c>
    </row>
    <row r="11" spans="1:10" ht="16.7" customHeight="1">
      <c r="A11" s="107" t="s">
        <v>189</v>
      </c>
      <c r="B11" s="108">
        <v>0</v>
      </c>
      <c r="C11" s="108">
        <v>0</v>
      </c>
      <c r="D11" s="108">
        <v>0</v>
      </c>
      <c r="E11" s="108">
        <v>0</v>
      </c>
      <c r="F11" s="109">
        <f t="shared" si="4"/>
        <v>0</v>
      </c>
      <c r="G11" s="109">
        <f t="shared" si="1"/>
        <v>0</v>
      </c>
      <c r="H11" s="109">
        <f t="shared" si="2"/>
        <v>0</v>
      </c>
      <c r="I11" s="109">
        <f t="shared" si="2"/>
        <v>0</v>
      </c>
      <c r="J11" s="109">
        <f t="shared" si="3"/>
        <v>0</v>
      </c>
    </row>
    <row r="12" spans="1:10" ht="16.7" customHeight="1">
      <c r="A12" s="107" t="s">
        <v>190</v>
      </c>
      <c r="B12" s="108"/>
      <c r="C12" s="108"/>
      <c r="D12" s="108"/>
      <c r="E12" s="108"/>
      <c r="F12" s="109">
        <f t="shared" si="4"/>
        <v>0</v>
      </c>
      <c r="G12" s="109">
        <f t="shared" si="1"/>
        <v>0</v>
      </c>
      <c r="H12" s="109">
        <f t="shared" si="2"/>
        <v>0</v>
      </c>
      <c r="I12" s="109">
        <f t="shared" si="2"/>
        <v>0</v>
      </c>
      <c r="J12" s="109">
        <f t="shared" si="3"/>
        <v>0</v>
      </c>
    </row>
    <row r="13" spans="1:10" ht="16.7" customHeight="1">
      <c r="A13" s="107"/>
      <c r="B13" s="108"/>
      <c r="C13" s="108"/>
      <c r="D13" s="108"/>
      <c r="E13" s="108"/>
      <c r="F13" s="109"/>
      <c r="G13" s="109"/>
      <c r="H13" s="109"/>
      <c r="I13" s="109"/>
      <c r="J13" s="109"/>
    </row>
    <row r="14" spans="1:10" ht="16.7" customHeight="1">
      <c r="A14" s="107" t="s">
        <v>131</v>
      </c>
      <c r="B14" s="108">
        <f>SUM(B6:B13)</f>
        <v>0</v>
      </c>
      <c r="C14" s="108">
        <f t="shared" ref="C14:J14" si="5">SUM(C6:C13)</f>
        <v>0</v>
      </c>
      <c r="D14" s="108">
        <f t="shared" si="5"/>
        <v>0</v>
      </c>
      <c r="E14" s="108">
        <f t="shared" si="5"/>
        <v>0</v>
      </c>
      <c r="F14" s="109">
        <f t="shared" si="5"/>
        <v>0</v>
      </c>
      <c r="G14" s="109">
        <f t="shared" si="5"/>
        <v>0</v>
      </c>
      <c r="H14" s="109">
        <f t="shared" si="5"/>
        <v>0</v>
      </c>
      <c r="I14" s="109">
        <f t="shared" si="5"/>
        <v>0</v>
      </c>
      <c r="J14" s="109">
        <f t="shared" si="5"/>
        <v>0</v>
      </c>
    </row>
    <row r="15" spans="1:10" ht="16.7" customHeight="1">
      <c r="A15" s="247" t="s">
        <v>203</v>
      </c>
      <c r="B15" s="247"/>
      <c r="C15" s="247"/>
      <c r="D15" s="247"/>
      <c r="E15" s="247"/>
      <c r="F15" s="247"/>
    </row>
    <row r="16" spans="1:10" ht="16.7" customHeight="1">
      <c r="A16" s="104"/>
      <c r="B16" s="249" t="s">
        <v>149</v>
      </c>
      <c r="C16" s="249"/>
      <c r="D16" s="249"/>
      <c r="E16" s="249"/>
      <c r="F16" s="249"/>
      <c r="G16" s="249"/>
      <c r="H16" s="249"/>
      <c r="I16" s="249"/>
    </row>
    <row r="17" spans="1:10" ht="6.6" customHeight="1">
      <c r="A17" s="253" t="s">
        <v>231</v>
      </c>
      <c r="B17" s="253"/>
      <c r="C17" s="253"/>
      <c r="D17" s="253"/>
      <c r="E17" s="253"/>
      <c r="F17" s="253"/>
      <c r="G17" s="253"/>
      <c r="H17" s="253"/>
      <c r="I17" s="253"/>
      <c r="J17" s="253"/>
    </row>
    <row r="18" spans="1:10" s="112" customFormat="1" ht="16.7" customHeight="1">
      <c r="A18" s="253"/>
      <c r="B18" s="253"/>
      <c r="C18" s="253"/>
      <c r="D18" s="253"/>
      <c r="E18" s="253"/>
      <c r="F18" s="253"/>
      <c r="G18" s="253"/>
      <c r="H18" s="253"/>
      <c r="I18" s="253"/>
      <c r="J18" s="253"/>
    </row>
    <row r="19" spans="1:10" ht="16.7" customHeight="1">
      <c r="A19" s="253"/>
      <c r="B19" s="253"/>
      <c r="C19" s="253"/>
      <c r="D19" s="253"/>
      <c r="E19" s="253"/>
      <c r="F19" s="253"/>
      <c r="G19" s="253"/>
      <c r="H19" s="253"/>
      <c r="I19" s="253"/>
      <c r="J19" s="253"/>
    </row>
    <row r="20" spans="1:10">
      <c r="A20" s="253"/>
      <c r="B20" s="253"/>
      <c r="C20" s="253"/>
      <c r="D20" s="253"/>
      <c r="E20" s="253"/>
      <c r="F20" s="253"/>
      <c r="G20" s="253"/>
      <c r="H20" s="253"/>
      <c r="I20" s="253"/>
      <c r="J20" s="253"/>
    </row>
    <row r="21" spans="1:10" ht="15.6" customHeight="1">
      <c r="A21" s="253"/>
      <c r="B21" s="253"/>
      <c r="C21" s="253"/>
      <c r="D21" s="253"/>
      <c r="E21" s="253"/>
      <c r="F21" s="253"/>
      <c r="G21" s="253"/>
      <c r="H21" s="253"/>
      <c r="I21" s="253"/>
      <c r="J21" s="253"/>
    </row>
    <row r="22" spans="1:10">
      <c r="A22" s="253"/>
      <c r="B22" s="253"/>
      <c r="C22" s="253"/>
      <c r="D22" s="253"/>
      <c r="E22" s="253"/>
      <c r="F22" s="253"/>
      <c r="G22" s="253"/>
      <c r="H22" s="253"/>
      <c r="I22" s="253"/>
      <c r="J22" s="253"/>
    </row>
    <row r="23" spans="1:10">
      <c r="A23" s="253"/>
      <c r="B23" s="253"/>
      <c r="C23" s="253"/>
      <c r="D23" s="253"/>
      <c r="E23" s="253"/>
      <c r="F23" s="253"/>
      <c r="G23" s="253"/>
      <c r="H23" s="253"/>
      <c r="I23" s="253"/>
      <c r="J23" s="253"/>
    </row>
    <row r="24" spans="1:10">
      <c r="A24" s="253"/>
      <c r="B24" s="253"/>
      <c r="C24" s="253"/>
      <c r="D24" s="253"/>
      <c r="E24" s="253"/>
      <c r="F24" s="253"/>
      <c r="G24" s="253"/>
      <c r="H24" s="253"/>
      <c r="I24" s="253"/>
      <c r="J24" s="253"/>
    </row>
    <row r="25" spans="1:10">
      <c r="A25" s="253"/>
      <c r="B25" s="253"/>
      <c r="C25" s="253"/>
      <c r="D25" s="253"/>
      <c r="E25" s="253"/>
      <c r="F25" s="253"/>
      <c r="G25" s="253"/>
      <c r="H25" s="253"/>
      <c r="I25" s="253"/>
      <c r="J25" s="253"/>
    </row>
    <row r="26" spans="1:10" ht="12.95" customHeight="1">
      <c r="A26" s="253"/>
      <c r="B26" s="253"/>
      <c r="C26" s="253"/>
      <c r="D26" s="253"/>
      <c r="E26" s="253"/>
      <c r="F26" s="253"/>
      <c r="G26" s="253"/>
      <c r="H26" s="253"/>
      <c r="I26" s="253"/>
      <c r="J26" s="253"/>
    </row>
    <row r="27" spans="1:10">
      <c r="A27" s="253"/>
      <c r="B27" s="253"/>
      <c r="C27" s="253"/>
      <c r="D27" s="253"/>
      <c r="E27" s="253"/>
      <c r="F27" s="253"/>
      <c r="G27" s="253"/>
      <c r="H27" s="253"/>
      <c r="I27" s="253"/>
      <c r="J27" s="253"/>
    </row>
    <row r="28" spans="1:10" ht="42.75" customHeight="1">
      <c r="A28" s="253"/>
      <c r="B28" s="253"/>
      <c r="C28" s="253"/>
      <c r="D28" s="253"/>
      <c r="E28" s="253"/>
      <c r="F28" s="253"/>
      <c r="G28" s="253"/>
      <c r="H28" s="253"/>
      <c r="I28" s="253"/>
      <c r="J28" s="253"/>
    </row>
    <row r="29" spans="1:10" ht="25.5" customHeight="1"/>
  </sheetData>
  <mergeCells count="6">
    <mergeCell ref="B1:I1"/>
    <mergeCell ref="A17:J28"/>
    <mergeCell ref="A15:F15"/>
    <mergeCell ref="B16:I16"/>
    <mergeCell ref="A4:A5"/>
    <mergeCell ref="A2:D2"/>
  </mergeCells>
  <printOptions horizontalCentered="1"/>
  <pageMargins left="0.7" right="0.7" top="1.2110000000000001" bottom="0.75" header="0.3" footer="0.3"/>
  <pageSetup paperSize="9" scale="80" pageOrder="overThenDown" orientation="landscape"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(2-ج)
متطلبات رأس المال لمخاطر السوق
للفترة المالية المنتهية في /  /</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0ECB-584F-4549-B0D1-ED49045C3D0C}">
  <sheetPr>
    <pageSetUpPr fitToPage="1"/>
  </sheetPr>
  <dimension ref="A1:H24"/>
  <sheetViews>
    <sheetView showGridLines="0" showZeros="0" rightToLeft="1" view="pageBreakPreview" zoomScale="70" zoomScaleNormal="75" zoomScaleSheetLayoutView="70" workbookViewId="0">
      <selection activeCell="B4" sqref="B4:B5"/>
    </sheetView>
  </sheetViews>
  <sheetFormatPr defaultColWidth="9.140625" defaultRowHeight="12.75"/>
  <cols>
    <col min="1" max="1" width="3.85546875" style="65" customWidth="1"/>
    <col min="2" max="2" width="27.85546875" style="65" customWidth="1"/>
    <col min="3" max="7" width="20.42578125" style="65" customWidth="1"/>
    <col min="8" max="8" width="5.85546875" style="65" customWidth="1"/>
    <col min="9" max="16384" width="9.140625" style="65"/>
  </cols>
  <sheetData>
    <row r="1" spans="2:7" ht="36.6" customHeight="1">
      <c r="B1" s="217" t="s">
        <v>128</v>
      </c>
      <c r="C1" s="217"/>
      <c r="D1" s="217"/>
      <c r="E1" s="217"/>
      <c r="F1" s="217"/>
      <c r="G1" s="217"/>
    </row>
    <row r="2" spans="2:7" ht="12.75" customHeight="1">
      <c r="B2" s="219"/>
      <c r="C2" s="219"/>
      <c r="D2" s="219"/>
    </row>
    <row r="3" spans="2:7" ht="13.5" customHeight="1">
      <c r="B3" s="91"/>
      <c r="C3" s="91"/>
      <c r="D3" s="105"/>
    </row>
    <row r="4" spans="2:7" ht="68.099999999999994" customHeight="1">
      <c r="B4" s="243" t="s">
        <v>204</v>
      </c>
      <c r="C4" s="166" t="s">
        <v>213</v>
      </c>
      <c r="D4" s="166" t="s">
        <v>215</v>
      </c>
      <c r="E4" s="166" t="s">
        <v>216</v>
      </c>
      <c r="F4" s="166" t="s">
        <v>217</v>
      </c>
      <c r="G4" s="166" t="s">
        <v>218</v>
      </c>
    </row>
    <row r="5" spans="2:7" ht="28.7" customHeight="1">
      <c r="B5" s="243"/>
      <c r="C5" s="172" t="s">
        <v>84</v>
      </c>
      <c r="D5" s="172" t="s">
        <v>85</v>
      </c>
      <c r="E5" s="172" t="s">
        <v>95</v>
      </c>
      <c r="F5" s="172" t="s">
        <v>162</v>
      </c>
      <c r="G5" s="172" t="s">
        <v>214</v>
      </c>
    </row>
    <row r="6" spans="2:7" ht="16.7" customHeight="1">
      <c r="B6" s="174" t="s">
        <v>205</v>
      </c>
      <c r="C6" s="116"/>
      <c r="D6" s="116"/>
      <c r="E6" s="116"/>
      <c r="F6" s="116"/>
      <c r="G6" s="117">
        <f>SUM(C6:F6)</f>
        <v>0</v>
      </c>
    </row>
    <row r="7" spans="2:7" ht="16.7" customHeight="1">
      <c r="B7" s="174" t="s">
        <v>206</v>
      </c>
      <c r="C7" s="116"/>
      <c r="D7" s="116"/>
      <c r="E7" s="116"/>
      <c r="F7" s="116"/>
      <c r="G7" s="117">
        <f t="shared" ref="G7:G13" si="0">SUM(C7:F7)</f>
        <v>0</v>
      </c>
    </row>
    <row r="8" spans="2:7" ht="16.7" customHeight="1">
      <c r="B8" s="174" t="s">
        <v>207</v>
      </c>
      <c r="C8" s="116"/>
      <c r="D8" s="116"/>
      <c r="E8" s="116"/>
      <c r="F8" s="116"/>
      <c r="G8" s="117">
        <f t="shared" si="0"/>
        <v>0</v>
      </c>
    </row>
    <row r="9" spans="2:7" ht="16.7" customHeight="1">
      <c r="B9" s="174" t="s">
        <v>208</v>
      </c>
      <c r="C9" s="116"/>
      <c r="D9" s="116"/>
      <c r="E9" s="116"/>
      <c r="F9" s="116"/>
      <c r="G9" s="117">
        <f t="shared" si="0"/>
        <v>0</v>
      </c>
    </row>
    <row r="10" spans="2:7" ht="16.7" customHeight="1">
      <c r="B10" s="174" t="s">
        <v>209</v>
      </c>
      <c r="C10" s="116"/>
      <c r="D10" s="116"/>
      <c r="E10" s="116"/>
      <c r="F10" s="116"/>
      <c r="G10" s="117">
        <f t="shared" si="0"/>
        <v>0</v>
      </c>
    </row>
    <row r="11" spans="2:7" ht="16.7" customHeight="1">
      <c r="B11" s="174" t="s">
        <v>210</v>
      </c>
      <c r="C11" s="116"/>
      <c r="D11" s="116"/>
      <c r="E11" s="116"/>
      <c r="F11" s="116"/>
      <c r="G11" s="117">
        <f t="shared" ref="G11:G12" si="1">SUM(C11:F11)</f>
        <v>0</v>
      </c>
    </row>
    <row r="12" spans="2:7" ht="16.7" customHeight="1">
      <c r="B12" s="174" t="s">
        <v>211</v>
      </c>
      <c r="C12" s="116"/>
      <c r="D12" s="116"/>
      <c r="E12" s="116"/>
      <c r="F12" s="116"/>
      <c r="G12" s="117">
        <f t="shared" si="1"/>
        <v>0</v>
      </c>
    </row>
    <row r="13" spans="2:7" ht="16.7" customHeight="1">
      <c r="B13" s="174" t="s">
        <v>212</v>
      </c>
      <c r="C13" s="116"/>
      <c r="D13" s="116"/>
      <c r="E13" s="116"/>
      <c r="F13" s="116"/>
      <c r="G13" s="117">
        <f t="shared" si="0"/>
        <v>0</v>
      </c>
    </row>
    <row r="14" spans="2:7" ht="16.7" customHeight="1">
      <c r="B14" s="118"/>
      <c r="C14" s="118"/>
      <c r="D14" s="118"/>
      <c r="E14" s="118"/>
      <c r="F14" s="118"/>
      <c r="G14" s="119"/>
    </row>
    <row r="15" spans="2:7" ht="16.7" customHeight="1">
      <c r="B15" s="248" t="s">
        <v>224</v>
      </c>
      <c r="C15" s="248"/>
      <c r="D15" s="248"/>
      <c r="E15" s="248"/>
      <c r="F15" s="179" t="s">
        <v>219</v>
      </c>
      <c r="G15" s="120">
        <f>SUMIF(G6:G13,"&gt;0")</f>
        <v>0</v>
      </c>
    </row>
    <row r="16" spans="2:7" ht="16.7" customHeight="1">
      <c r="B16" s="248" t="s">
        <v>225</v>
      </c>
      <c r="C16" s="248"/>
      <c r="D16" s="248"/>
      <c r="E16" s="248"/>
      <c r="F16" s="179" t="s">
        <v>220</v>
      </c>
      <c r="G16" s="120">
        <f>SUMIF(G6:G13,"&lt;0")*-1</f>
        <v>0</v>
      </c>
    </row>
    <row r="17" spans="1:8" ht="16.5" customHeight="1">
      <c r="B17" s="248" t="s">
        <v>226</v>
      </c>
      <c r="C17" s="248"/>
      <c r="D17" s="248"/>
      <c r="E17" s="248"/>
      <c r="F17" s="179" t="s">
        <v>221</v>
      </c>
      <c r="G17" s="120">
        <f>MAX(G15,G16)</f>
        <v>0</v>
      </c>
    </row>
    <row r="18" spans="1:8" s="112" customFormat="1" ht="16.7" customHeight="1">
      <c r="B18" s="248" t="s">
        <v>227</v>
      </c>
      <c r="C18" s="248"/>
      <c r="D18" s="248"/>
      <c r="E18" s="248"/>
      <c r="F18" s="179" t="s">
        <v>222</v>
      </c>
      <c r="G18" s="120">
        <f>ABS(G13)</f>
        <v>0</v>
      </c>
    </row>
    <row r="19" spans="1:8" ht="16.7" customHeight="1">
      <c r="B19" s="248" t="s">
        <v>228</v>
      </c>
      <c r="C19" s="248"/>
      <c r="D19" s="248"/>
      <c r="E19" s="248"/>
      <c r="F19" s="179" t="s">
        <v>230</v>
      </c>
      <c r="G19" s="120">
        <f>SUM(G17,G18)</f>
        <v>0</v>
      </c>
    </row>
    <row r="20" spans="1:8" ht="15">
      <c r="B20" s="248" t="s">
        <v>362</v>
      </c>
      <c r="C20" s="248"/>
      <c r="D20" s="248"/>
      <c r="E20" s="248"/>
      <c r="F20" s="179" t="s">
        <v>223</v>
      </c>
      <c r="G20" s="120">
        <f>ROUND(PRODUCT(G19,8%),3)</f>
        <v>0</v>
      </c>
    </row>
    <row r="21" spans="1:8" ht="15.6" customHeight="1"/>
    <row r="23" spans="1:8" ht="18">
      <c r="A23" s="249" t="s">
        <v>149</v>
      </c>
      <c r="B23" s="249"/>
      <c r="C23" s="249"/>
      <c r="D23" s="249"/>
      <c r="E23" s="249"/>
      <c r="F23" s="249"/>
      <c r="G23" s="249"/>
      <c r="H23" s="249"/>
    </row>
    <row r="24" spans="1:8" ht="259.5" customHeight="1">
      <c r="A24" s="253" t="s">
        <v>306</v>
      </c>
      <c r="B24" s="253"/>
      <c r="C24" s="253"/>
      <c r="D24" s="253"/>
      <c r="E24" s="253"/>
      <c r="F24" s="253"/>
      <c r="G24" s="253"/>
      <c r="H24" s="253"/>
    </row>
  </sheetData>
  <mergeCells count="11">
    <mergeCell ref="A24:H24"/>
    <mergeCell ref="A23:H23"/>
    <mergeCell ref="B17:E17"/>
    <mergeCell ref="B18:E18"/>
    <mergeCell ref="B19:E19"/>
    <mergeCell ref="B20:E20"/>
    <mergeCell ref="B15:E15"/>
    <mergeCell ref="B16:E16"/>
    <mergeCell ref="B4:B5"/>
    <mergeCell ref="B2:D2"/>
    <mergeCell ref="B1:G1"/>
  </mergeCells>
  <printOptions horizontalCentered="1"/>
  <pageMargins left="0.7" right="0.7" top="1.2110000000000001" bottom="0.75" header="0.3" footer="0.3"/>
  <pageSetup paperSize="9" scale="63" pageOrder="overThenDown" orientation="portrait" r:id="rId1"/>
  <headerFooter differentFirst="1" alignWithMargins="0">
    <oddHeader>&amp;Lألف دينار كويتي&amp;C&amp;"Arial,Bold"&amp;12مخاطر السوق
جدول رقم (2)
متطلبات رأس المال لمخاطر السوق
للفترة المالية المنتهية في /  /
صفحة رقم (&amp;P) من (7)</oddHeader>
    <firstHeader>&amp;Lألف دينار كويتي&amp;C&amp;"Arial,Bold"&amp;12مخاطر السوق
جدول رقم (2-د)
متطلبات رأس المال لمخاطر السوق
للفترة المالية المنتهية في /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Instructions</vt:lpstr>
      <vt:lpstr>المخلص</vt:lpstr>
      <vt:lpstr>1- رأس المال</vt:lpstr>
      <vt:lpstr>جدول رقم (2) - مخاطر السوق (2)</vt:lpstr>
      <vt:lpstr>2- مخاطر السوق</vt:lpstr>
      <vt:lpstr>2أ- أسعار الفائدة - خاصة</vt:lpstr>
      <vt:lpstr>2ب - أسعار الفائدة - عامة</vt:lpstr>
      <vt:lpstr>2ج - أدوات الملكية</vt:lpstr>
      <vt:lpstr>2د - أسعار الصرف</vt:lpstr>
      <vt:lpstr>2هـ - أسعار السلع</vt:lpstr>
      <vt:lpstr>2و - عقود الخيار</vt:lpstr>
      <vt:lpstr>3 - مخاطر التشغيل</vt:lpstr>
      <vt:lpstr>4 - مخاطر الاستثمار</vt:lpstr>
      <vt:lpstr>5 - مخاطر الائتمان</vt:lpstr>
      <vt:lpstr>6 - مخاطر الطرف</vt:lpstr>
      <vt:lpstr>7 - الأصول المدارة</vt:lpstr>
      <vt:lpstr>8 - الإنكشافات الأخر</vt:lpstr>
      <vt:lpstr>9 - البنية التحتية</vt:lpstr>
      <vt:lpstr>'1- رأس المال'!Print_Area</vt:lpstr>
      <vt:lpstr>'2- مخاطر السوق'!Print_Area</vt:lpstr>
      <vt:lpstr>'2أ- أسعار الفائدة - خاصة'!Print_Area</vt:lpstr>
      <vt:lpstr>'2ب - أسعار الفائدة - عامة'!Print_Area</vt:lpstr>
      <vt:lpstr>'2ج - أدوات الملكية'!Print_Area</vt:lpstr>
      <vt:lpstr>'2د - أسعار الصرف'!Print_Area</vt:lpstr>
      <vt:lpstr>'2هـ - أسعار السلع'!Print_Area</vt:lpstr>
      <vt:lpstr>'2و - عقود الخيار'!Print_Area</vt:lpstr>
      <vt:lpstr>Instructions!Print_Area</vt:lpstr>
      <vt:lpstr>'جدول رقم (2) - مخاطر السوق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2013-12-22T08:26:49Z</dcterms:created>
  <dcterms:modified xsi:type="dcterms:W3CDTF">2022-01-25T06:14:41Z</dcterms:modified>
</cp:coreProperties>
</file>